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31" i="1"/>
  <c r="X32" i="1"/>
  <c r="X33" i="1"/>
  <c r="X34" i="1"/>
  <c r="X35" i="1"/>
  <c r="X36" i="1"/>
  <c r="X37" i="1"/>
  <c r="X38" i="1"/>
  <c r="X39" i="1"/>
  <c r="X40" i="1"/>
  <c r="X21" i="1"/>
  <c r="X22" i="1"/>
  <c r="X23" i="1"/>
  <c r="X24" i="1"/>
  <c r="X25" i="1"/>
  <c r="X26" i="1"/>
  <c r="X27" i="1"/>
  <c r="X28" i="1"/>
  <c r="X29" i="1"/>
  <c r="X30" i="1"/>
  <c r="X20" i="1"/>
  <c r="X16" i="1"/>
  <c r="X17" i="1"/>
  <c r="X18" i="1"/>
  <c r="X19" i="1"/>
  <c r="X15" i="1"/>
  <c r="V38" i="1" l="1"/>
  <c r="V36" i="1"/>
  <c r="V35" i="1"/>
  <c r="V34" i="1"/>
  <c r="V31" i="1"/>
  <c r="V30" i="1"/>
  <c r="V29" i="1"/>
  <c r="V27" i="1"/>
  <c r="V25" i="1"/>
  <c r="V22" i="1"/>
  <c r="V21" i="1"/>
  <c r="V20" i="1"/>
  <c r="V18" i="1"/>
  <c r="V15" i="1"/>
  <c r="V11" i="1"/>
  <c r="V9" i="1"/>
  <c r="V23" i="1"/>
  <c r="V24" i="1"/>
  <c r="V26" i="1"/>
  <c r="V28" i="1"/>
  <c r="V32" i="1"/>
  <c r="V33" i="1"/>
  <c r="V37" i="1"/>
  <c r="V39" i="1"/>
  <c r="V40" i="1"/>
  <c r="V5" i="1"/>
  <c r="V6" i="1"/>
  <c r="V7" i="1"/>
  <c r="V8" i="1"/>
  <c r="V10" i="1"/>
  <c r="V12" i="1"/>
  <c r="V13" i="1"/>
  <c r="V14" i="1"/>
  <c r="V16" i="1"/>
  <c r="V17" i="1"/>
  <c r="V19" i="1"/>
  <c r="V4" i="1"/>
  <c r="V3" i="1"/>
  <c r="L3" i="1" l="1"/>
  <c r="M3" i="1" s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T4" i="1" l="1"/>
  <c r="U4" i="1" s="1"/>
  <c r="T5" i="1"/>
  <c r="U5" i="1" s="1"/>
  <c r="T6" i="1"/>
  <c r="T7" i="1"/>
  <c r="T8" i="1"/>
  <c r="U8" i="1" s="1"/>
  <c r="T9" i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3" i="1"/>
  <c r="U3" i="1" s="1"/>
  <c r="U6" i="1"/>
  <c r="U7" i="1"/>
  <c r="F3" i="1" l="1"/>
  <c r="G3" i="1" s="1"/>
  <c r="F7" i="1"/>
  <c r="G7" i="1" s="1"/>
  <c r="F8" i="1"/>
  <c r="G8" i="1" s="1"/>
  <c r="F4" i="1"/>
  <c r="G4" i="1" s="1"/>
  <c r="F5" i="1"/>
  <c r="G5" i="1" s="1"/>
  <c r="F6" i="1"/>
  <c r="G6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P4" i="1" l="1"/>
  <c r="Q4" i="1" s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Y20" i="1" s="1"/>
  <c r="AA20" i="1" s="1"/>
  <c r="AB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3" i="1"/>
  <c r="Q3" i="1" s="1"/>
  <c r="Y3" i="1" s="1"/>
  <c r="AA3" i="1" s="1"/>
  <c r="AB3" i="1" s="1"/>
  <c r="Y4" i="1" l="1"/>
  <c r="AA4" i="1" s="1"/>
  <c r="AB4" i="1" s="1"/>
  <c r="Y5" i="1"/>
  <c r="AA5" i="1" s="1"/>
  <c r="AB5" i="1" s="1"/>
  <c r="Y6" i="1"/>
  <c r="AA6" i="1" s="1"/>
  <c r="AB6" i="1" s="1"/>
  <c r="Y7" i="1"/>
  <c r="AA7" i="1" s="1"/>
  <c r="AB7" i="1" s="1"/>
  <c r="Y8" i="1"/>
  <c r="AA8" i="1" s="1"/>
  <c r="AB8" i="1" s="1"/>
  <c r="Y9" i="1"/>
  <c r="AA9" i="1" s="1"/>
  <c r="AB9" i="1" s="1"/>
  <c r="Y10" i="1"/>
  <c r="AA10" i="1" s="1"/>
  <c r="AB10" i="1" s="1"/>
  <c r="Y11" i="1"/>
  <c r="AA11" i="1" s="1"/>
  <c r="AB11" i="1" s="1"/>
  <c r="Y12" i="1"/>
  <c r="AA12" i="1" s="1"/>
  <c r="AB12" i="1" s="1"/>
  <c r="Y13" i="1"/>
  <c r="AA13" i="1" s="1"/>
  <c r="AB13" i="1" s="1"/>
  <c r="Y14" i="1"/>
  <c r="AA14" i="1" s="1"/>
  <c r="AB14" i="1" s="1"/>
  <c r="Y15" i="1"/>
  <c r="AA15" i="1" s="1"/>
  <c r="AB15" i="1" s="1"/>
  <c r="Y16" i="1"/>
  <c r="AA16" i="1" s="1"/>
  <c r="AB16" i="1" s="1"/>
  <c r="Y17" i="1"/>
  <c r="AA17" i="1" s="1"/>
  <c r="AB17" i="1" s="1"/>
  <c r="Y18" i="1"/>
  <c r="AA18" i="1" s="1"/>
  <c r="AB18" i="1" s="1"/>
  <c r="Y19" i="1"/>
  <c r="AA19" i="1" s="1"/>
  <c r="AB19" i="1" s="1"/>
  <c r="Y21" i="1"/>
  <c r="AA21" i="1" s="1"/>
  <c r="AB21" i="1" s="1"/>
  <c r="Y22" i="1"/>
  <c r="AA22" i="1" s="1"/>
  <c r="AB22" i="1" s="1"/>
  <c r="Y23" i="1"/>
  <c r="AA23" i="1" s="1"/>
  <c r="AB23" i="1" s="1"/>
  <c r="Y24" i="1"/>
  <c r="AA24" i="1" s="1"/>
  <c r="AB24" i="1" s="1"/>
  <c r="Y25" i="1"/>
  <c r="AA25" i="1" s="1"/>
  <c r="AB25" i="1" s="1"/>
  <c r="Y26" i="1"/>
  <c r="AA26" i="1" s="1"/>
  <c r="AB26" i="1" s="1"/>
  <c r="Y27" i="1"/>
  <c r="AA27" i="1" s="1"/>
  <c r="AB27" i="1" s="1"/>
  <c r="Y28" i="1"/>
  <c r="AA28" i="1" s="1"/>
  <c r="AB28" i="1" s="1"/>
  <c r="Y29" i="1"/>
  <c r="AA29" i="1" s="1"/>
  <c r="AB29" i="1" s="1"/>
  <c r="Y30" i="1"/>
  <c r="AA30" i="1" s="1"/>
  <c r="AB30" i="1" s="1"/>
  <c r="Y31" i="1"/>
  <c r="AA31" i="1" s="1"/>
  <c r="AB31" i="1" s="1"/>
  <c r="Y32" i="1"/>
  <c r="AA32" i="1" s="1"/>
  <c r="AB32" i="1" s="1"/>
  <c r="Y33" i="1"/>
  <c r="AA33" i="1" s="1"/>
  <c r="AB33" i="1" s="1"/>
  <c r="Y34" i="1"/>
  <c r="AA34" i="1" s="1"/>
  <c r="AB34" i="1" s="1"/>
  <c r="Y35" i="1"/>
  <c r="AA35" i="1" s="1"/>
  <c r="AB35" i="1" s="1"/>
  <c r="Y36" i="1"/>
  <c r="AA36" i="1" s="1"/>
  <c r="AB36" i="1" s="1"/>
  <c r="Y37" i="1"/>
  <c r="AA37" i="1" s="1"/>
  <c r="AB37" i="1" s="1"/>
  <c r="Y38" i="1"/>
  <c r="AA38" i="1" s="1"/>
  <c r="AB38" i="1" s="1"/>
  <c r="Y39" i="1"/>
  <c r="AA39" i="1" s="1"/>
  <c r="AB39" i="1" s="1"/>
  <c r="Y40" i="1"/>
  <c r="AA40" i="1" s="1"/>
  <c r="AB40" i="1" s="1"/>
</calcChain>
</file>

<file path=xl/sharedStrings.xml><?xml version="1.0" encoding="utf-8"?>
<sst xmlns="http://schemas.openxmlformats.org/spreadsheetml/2006/main" count="33" uniqueCount="29">
  <si>
    <t>شماره دانشجویی</t>
  </si>
  <si>
    <t>Q01 (12)</t>
  </si>
  <si>
    <t>Q02 (17)</t>
  </si>
  <si>
    <t>Q03 (10)</t>
  </si>
  <si>
    <t>میان ترم دوم</t>
  </si>
  <si>
    <t>میان ترم سوم</t>
  </si>
  <si>
    <t>Q04 (18)</t>
  </si>
  <si>
    <t>Q01 (33)</t>
  </si>
  <si>
    <t>Q02 (24)</t>
  </si>
  <si>
    <t>Final (57)</t>
  </si>
  <si>
    <t>Final (5)</t>
  </si>
  <si>
    <t>Final (6.5)</t>
  </si>
  <si>
    <t>میان ترم اول</t>
  </si>
  <si>
    <t>Final (2.5)</t>
  </si>
  <si>
    <t>پایان ترم</t>
  </si>
  <si>
    <t>حل تمرین و تمرین های تحویلی</t>
  </si>
  <si>
    <t>Q01 (13)</t>
  </si>
  <si>
    <t>Q02 (16)</t>
  </si>
  <si>
    <t>Q03 (19)</t>
  </si>
  <si>
    <t>Q04 (27)</t>
  </si>
  <si>
    <t>Final (75)</t>
  </si>
  <si>
    <t>نمره نهایی</t>
  </si>
  <si>
    <t>(23)</t>
  </si>
  <si>
    <t>Q01 (15)</t>
  </si>
  <si>
    <t>Q02 (15)</t>
  </si>
  <si>
    <t>Final (30)</t>
  </si>
  <si>
    <t>چالش جاذبه</t>
  </si>
  <si>
    <t>میان ترم اول بدلیل کربلا بودن نداده است. نمره اصلاح شده است.</t>
  </si>
  <si>
    <t>میان ترم دوم بدلیل بیماری امتحان نداده. نمره اصلاح شده است.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</si>
</sst>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8"/>
      <color theme="1"/>
      <name val="Golestan System"/>
    </font>
    <font>
      <sz val="11"/>
      <color theme="1"/>
      <name val="B Titr"/>
      <charset val="17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B Titr"/>
      <charset val="178"/>
    </font>
    <font>
      <sz val="11"/>
      <color rgb="FFFF0000"/>
      <name val="Calibri"/>
      <family val="2"/>
      <scheme val="minor"/>
    </font>
    <font>
      <sz val="8"/>
      <color rgb="FFFF0000"/>
      <name val="Golestan System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right" vertical="center" readingOrder="2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right" vertical="center" readingOrder="2"/>
    </xf>
    <xf numFmtId="49" fontId="4" fillId="3" borderId="0" xfId="0" applyNumberFormat="1" applyFont="1" applyFill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zoomScale="115" zoomScaleNormal="115" workbookViewId="0">
      <pane ySplit="2" topLeftCell="A33" activePane="bottomLeft" state="frozen"/>
      <selection pane="bottomLeft" activeCell="AC5" sqref="AC5"/>
    </sheetView>
  </sheetViews>
  <sheetFormatPr defaultRowHeight="15"/>
  <cols>
    <col min="1" max="1" width="14.42578125" style="3" bestFit="1" customWidth="1"/>
    <col min="2" max="5" width="8.28515625" style="3" hidden="1" customWidth="1"/>
    <col min="6" max="6" width="9.140625" style="3" hidden="1" customWidth="1"/>
    <col min="7" max="7" width="10.42578125" style="3" bestFit="1" customWidth="1"/>
    <col min="8" max="11" width="8.28515625" style="3" hidden="1" customWidth="1"/>
    <col min="12" max="12" width="9.140625" style="3" hidden="1" customWidth="1"/>
    <col min="13" max="13" width="11" customWidth="1"/>
    <col min="14" max="15" width="8.28515625" style="3" hidden="1" customWidth="1"/>
    <col min="16" max="16" width="9.140625" style="3" hidden="1" customWidth="1"/>
    <col min="17" max="17" width="11.140625" style="3" customWidth="1"/>
    <col min="18" max="20" width="0" hidden="1" customWidth="1"/>
    <col min="21" max="21" width="10.42578125" bestFit="1" customWidth="1"/>
    <col min="22" max="22" width="11.42578125" customWidth="1"/>
    <col min="23" max="23" width="12.140625" hidden="1" customWidth="1"/>
    <col min="24" max="24" width="12.140625" customWidth="1"/>
    <col min="25" max="25" width="9.28515625" bestFit="1" customWidth="1"/>
    <col min="26" max="26" width="6.85546875" customWidth="1"/>
    <col min="27" max="27" width="9.28515625" bestFit="1" customWidth="1"/>
    <col min="28" max="28" width="6.28515625" hidden="1" customWidth="1"/>
    <col min="29" max="29" width="47.28515625" bestFit="1" customWidth="1"/>
  </cols>
  <sheetData>
    <row r="1" spans="1:28" ht="23.25" thickBot="1">
      <c r="A1" s="31" t="s">
        <v>0</v>
      </c>
      <c r="B1" s="27" t="s">
        <v>12</v>
      </c>
      <c r="C1" s="28"/>
      <c r="D1" s="28"/>
      <c r="E1" s="28"/>
      <c r="F1" s="28"/>
      <c r="G1" s="29"/>
      <c r="H1" s="27" t="s">
        <v>4</v>
      </c>
      <c r="I1" s="28"/>
      <c r="J1" s="28"/>
      <c r="K1" s="28"/>
      <c r="L1" s="28"/>
      <c r="M1" s="29"/>
      <c r="N1" s="27" t="s">
        <v>5</v>
      </c>
      <c r="O1" s="28"/>
      <c r="P1" s="28"/>
      <c r="Q1" s="28"/>
      <c r="R1" s="27" t="s">
        <v>14</v>
      </c>
      <c r="S1" s="28"/>
      <c r="T1" s="28"/>
      <c r="U1" s="28"/>
      <c r="V1" s="27" t="s">
        <v>15</v>
      </c>
      <c r="W1" s="28"/>
      <c r="X1" s="30"/>
      <c r="Y1" s="12" t="s">
        <v>21</v>
      </c>
      <c r="Z1" s="35" t="s">
        <v>26</v>
      </c>
      <c r="AA1" s="12" t="s">
        <v>21</v>
      </c>
    </row>
    <row r="2" spans="1:28" ht="15.75" customHeight="1">
      <c r="A2" s="32"/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8" t="s">
        <v>13</v>
      </c>
      <c r="H2" s="4" t="s">
        <v>1</v>
      </c>
      <c r="I2" s="4" t="s">
        <v>2</v>
      </c>
      <c r="J2" s="4" t="s">
        <v>3</v>
      </c>
      <c r="K2" s="4" t="s">
        <v>6</v>
      </c>
      <c r="L2" s="4" t="s">
        <v>9</v>
      </c>
      <c r="M2" s="8" t="s">
        <v>11</v>
      </c>
      <c r="N2" s="4" t="s">
        <v>7</v>
      </c>
      <c r="O2" s="4" t="s">
        <v>8</v>
      </c>
      <c r="P2" s="11" t="s">
        <v>9</v>
      </c>
      <c r="Q2" s="8" t="s">
        <v>10</v>
      </c>
      <c r="R2" s="4" t="s">
        <v>23</v>
      </c>
      <c r="S2" s="4" t="s">
        <v>24</v>
      </c>
      <c r="T2" s="11" t="s">
        <v>25</v>
      </c>
      <c r="U2" s="8" t="s">
        <v>11</v>
      </c>
      <c r="V2" s="8">
        <v>0.5</v>
      </c>
      <c r="W2" s="8"/>
      <c r="X2" s="8">
        <v>2</v>
      </c>
      <c r="Y2" s="19" t="s">
        <v>22</v>
      </c>
      <c r="Z2" s="36"/>
      <c r="AA2" s="19" t="s">
        <v>22</v>
      </c>
    </row>
    <row r="3" spans="1:28">
      <c r="A3" s="5">
        <v>94552001</v>
      </c>
      <c r="B3" s="5">
        <v>0</v>
      </c>
      <c r="C3" s="5">
        <v>3</v>
      </c>
      <c r="D3" s="5">
        <v>7</v>
      </c>
      <c r="E3" s="5">
        <v>4</v>
      </c>
      <c r="F3" s="20">
        <f t="shared" ref="F3:F40" si="0">SUM(B3:E3)</f>
        <v>14</v>
      </c>
      <c r="G3" s="7">
        <f>F3*2.5/75</f>
        <v>0.46666666666666667</v>
      </c>
      <c r="H3" s="5">
        <v>5</v>
      </c>
      <c r="I3" s="5">
        <v>16</v>
      </c>
      <c r="J3" s="5">
        <v>6</v>
      </c>
      <c r="K3" s="5">
        <v>0</v>
      </c>
      <c r="L3" s="20">
        <f>SUM(H3:K3)</f>
        <v>27</v>
      </c>
      <c r="M3" s="7">
        <f>L3*6.5/57</f>
        <v>3.0789473684210527</v>
      </c>
      <c r="N3" s="6">
        <v>7</v>
      </c>
      <c r="O3" s="6">
        <v>7.5</v>
      </c>
      <c r="P3" s="10">
        <f>SUM(N3:O3)</f>
        <v>14.5</v>
      </c>
      <c r="Q3" s="10">
        <f>P3*5/57</f>
        <v>1.2719298245614035</v>
      </c>
      <c r="R3" s="10">
        <v>4.7</v>
      </c>
      <c r="S3" s="10">
        <v>4</v>
      </c>
      <c r="T3" s="10">
        <f>R3+S3</f>
        <v>8.6999999999999993</v>
      </c>
      <c r="U3" s="10">
        <f>T3*6.5/30</f>
        <v>1.885</v>
      </c>
      <c r="V3" s="10">
        <f>1.8*0.5/2</f>
        <v>0.45</v>
      </c>
      <c r="W3" s="10">
        <v>4</v>
      </c>
      <c r="X3" s="10">
        <f t="shared" ref="X3:X14" si="1">W3*2/15.5</f>
        <v>0.5161290322580645</v>
      </c>
      <c r="Y3" s="10">
        <f>SUM(G3,M3,Q3,U3,V3,X3)</f>
        <v>7.6686728919071872</v>
      </c>
      <c r="Z3" s="10">
        <v>0</v>
      </c>
      <c r="AA3" s="10">
        <f>Z3+Y3</f>
        <v>7.6686728919071872</v>
      </c>
      <c r="AB3" s="33">
        <f>AA3+0.72</f>
        <v>8.3886728919071878</v>
      </c>
    </row>
    <row r="4" spans="1:28" s="17" customFormat="1">
      <c r="A4" s="13">
        <v>94551002</v>
      </c>
      <c r="B4" s="13">
        <v>0</v>
      </c>
      <c r="C4" s="13">
        <v>0</v>
      </c>
      <c r="D4" s="13">
        <v>0</v>
      </c>
      <c r="E4" s="13">
        <v>0</v>
      </c>
      <c r="F4" s="21">
        <f t="shared" si="0"/>
        <v>0</v>
      </c>
      <c r="G4" s="14">
        <f t="shared" ref="G4:G40" si="2">F4*2.5/75</f>
        <v>0</v>
      </c>
      <c r="H4" s="13">
        <v>9.4</v>
      </c>
      <c r="I4" s="13">
        <v>4</v>
      </c>
      <c r="J4" s="13">
        <v>2.5</v>
      </c>
      <c r="K4" s="13">
        <v>0</v>
      </c>
      <c r="L4" s="20">
        <f t="shared" ref="L4:L40" si="3">SUM(H4:K4)</f>
        <v>15.9</v>
      </c>
      <c r="M4" s="7">
        <f t="shared" ref="M4:M40" si="4">L4*6.5/57</f>
        <v>1.8131578947368423</v>
      </c>
      <c r="N4" s="15">
        <v>0</v>
      </c>
      <c r="O4" s="15">
        <v>0</v>
      </c>
      <c r="P4" s="16">
        <f t="shared" ref="P4:P40" si="5">SUM(N4:O4)</f>
        <v>0</v>
      </c>
      <c r="Q4" s="16">
        <f t="shared" ref="Q4:Q40" si="6">P4*5/57</f>
        <v>0</v>
      </c>
      <c r="R4" s="16">
        <v>0</v>
      </c>
      <c r="S4" s="16">
        <v>0</v>
      </c>
      <c r="T4" s="16">
        <f t="shared" ref="T4:T40" si="7">R4+S4</f>
        <v>0</v>
      </c>
      <c r="U4" s="16">
        <f t="shared" ref="U4:U40" si="8">T4*6.5/30</f>
        <v>0</v>
      </c>
      <c r="V4" s="10">
        <f>1.8*0.5/2</f>
        <v>0.45</v>
      </c>
      <c r="W4" s="10">
        <v>0</v>
      </c>
      <c r="X4" s="10">
        <f t="shared" si="1"/>
        <v>0</v>
      </c>
      <c r="Y4" s="16">
        <f t="shared" ref="Y4:Y40" si="9">SUM(G4,M4,Q4,U4,V4,X4)</f>
        <v>2.2631578947368425</v>
      </c>
      <c r="Z4" s="16">
        <v>0</v>
      </c>
      <c r="AA4" s="16">
        <f t="shared" ref="AA4:AA40" si="10">Z4+Y4</f>
        <v>2.2631578947368425</v>
      </c>
      <c r="AB4" s="33">
        <f t="shared" ref="AB4:AB40" si="11">AA4+0.72</f>
        <v>2.9831578947368422</v>
      </c>
    </row>
    <row r="5" spans="1:28">
      <c r="A5" s="5">
        <v>94551003</v>
      </c>
      <c r="B5" s="5">
        <v>3.5</v>
      </c>
      <c r="C5" s="5">
        <v>6</v>
      </c>
      <c r="D5" s="5">
        <v>7</v>
      </c>
      <c r="E5" s="5">
        <v>2.5</v>
      </c>
      <c r="F5" s="20">
        <f t="shared" si="0"/>
        <v>19</v>
      </c>
      <c r="G5" s="7">
        <f t="shared" si="2"/>
        <v>0.6333333333333333</v>
      </c>
      <c r="H5" s="5">
        <v>4.33</v>
      </c>
      <c r="I5" s="5">
        <v>9</v>
      </c>
      <c r="J5" s="5">
        <v>6</v>
      </c>
      <c r="K5" s="5">
        <v>0</v>
      </c>
      <c r="L5" s="20">
        <f t="shared" si="3"/>
        <v>19.329999999999998</v>
      </c>
      <c r="M5" s="7">
        <f t="shared" si="4"/>
        <v>2.204298245614035</v>
      </c>
      <c r="N5" s="6">
        <v>3</v>
      </c>
      <c r="O5" s="6">
        <v>1.25</v>
      </c>
      <c r="P5" s="10">
        <f t="shared" si="5"/>
        <v>4.25</v>
      </c>
      <c r="Q5" s="10">
        <f t="shared" si="6"/>
        <v>0.37280701754385964</v>
      </c>
      <c r="R5" s="10">
        <v>0</v>
      </c>
      <c r="S5" s="10">
        <v>0</v>
      </c>
      <c r="T5" s="10">
        <f t="shared" si="7"/>
        <v>0</v>
      </c>
      <c r="U5" s="10">
        <f t="shared" si="8"/>
        <v>0</v>
      </c>
      <c r="V5" s="10">
        <f t="shared" ref="V5:V40" si="12">1.8*0.5/2</f>
        <v>0.45</v>
      </c>
      <c r="W5" s="10">
        <v>0</v>
      </c>
      <c r="X5" s="10">
        <f t="shared" si="1"/>
        <v>0</v>
      </c>
      <c r="Y5" s="10">
        <f>SUM(G5,M5,Q5,U5,V5,X5)</f>
        <v>3.660438596491228</v>
      </c>
      <c r="Z5" s="10">
        <v>0</v>
      </c>
      <c r="AA5" s="10">
        <f t="shared" si="10"/>
        <v>3.660438596491228</v>
      </c>
      <c r="AB5" s="33">
        <f t="shared" si="11"/>
        <v>4.3804385964912278</v>
      </c>
    </row>
    <row r="6" spans="1:28">
      <c r="A6" s="5">
        <v>94552002</v>
      </c>
      <c r="B6" s="5">
        <v>3</v>
      </c>
      <c r="C6" s="5">
        <v>8</v>
      </c>
      <c r="D6" s="5">
        <v>6</v>
      </c>
      <c r="E6" s="5">
        <v>0</v>
      </c>
      <c r="F6" s="20">
        <f t="shared" si="0"/>
        <v>17</v>
      </c>
      <c r="G6" s="7">
        <f t="shared" si="2"/>
        <v>0.56666666666666665</v>
      </c>
      <c r="H6" s="5">
        <v>6.33</v>
      </c>
      <c r="I6" s="5">
        <v>11</v>
      </c>
      <c r="J6" s="5">
        <v>1</v>
      </c>
      <c r="K6" s="5">
        <v>5</v>
      </c>
      <c r="L6" s="20">
        <f t="shared" si="3"/>
        <v>23.33</v>
      </c>
      <c r="M6" s="7">
        <f t="shared" si="4"/>
        <v>2.6604385964912276</v>
      </c>
      <c r="N6" s="6">
        <v>15</v>
      </c>
      <c r="O6" s="9">
        <v>10</v>
      </c>
      <c r="P6" s="10">
        <f t="shared" si="5"/>
        <v>25</v>
      </c>
      <c r="Q6" s="10">
        <f t="shared" si="6"/>
        <v>2.192982456140351</v>
      </c>
      <c r="R6" s="10">
        <v>9.6</v>
      </c>
      <c r="S6" s="10">
        <v>8</v>
      </c>
      <c r="T6" s="10">
        <f t="shared" si="7"/>
        <v>17.600000000000001</v>
      </c>
      <c r="U6" s="10">
        <f t="shared" si="8"/>
        <v>3.8133333333333335</v>
      </c>
      <c r="V6" s="10">
        <f t="shared" si="12"/>
        <v>0.45</v>
      </c>
      <c r="W6" s="10">
        <v>4</v>
      </c>
      <c r="X6" s="10">
        <f t="shared" si="1"/>
        <v>0.5161290322580645</v>
      </c>
      <c r="Y6" s="10">
        <f t="shared" si="9"/>
        <v>10.199550084889642</v>
      </c>
      <c r="Z6" s="10">
        <v>0</v>
      </c>
      <c r="AA6" s="10">
        <f t="shared" si="10"/>
        <v>10.199550084889642</v>
      </c>
      <c r="AB6" s="33">
        <f t="shared" si="11"/>
        <v>10.919550084889643</v>
      </c>
    </row>
    <row r="7" spans="1:28">
      <c r="A7" s="5">
        <v>95551003</v>
      </c>
      <c r="B7" s="5">
        <v>2</v>
      </c>
      <c r="C7" s="5">
        <v>13.5</v>
      </c>
      <c r="D7" s="5">
        <v>11</v>
      </c>
      <c r="E7" s="5">
        <v>3</v>
      </c>
      <c r="F7" s="20">
        <f t="shared" si="0"/>
        <v>29.5</v>
      </c>
      <c r="G7" s="7">
        <f t="shared" si="2"/>
        <v>0.98333333333333328</v>
      </c>
      <c r="H7" s="5">
        <v>10</v>
      </c>
      <c r="I7" s="5">
        <v>15</v>
      </c>
      <c r="J7" s="5">
        <v>2</v>
      </c>
      <c r="K7" s="5">
        <v>5</v>
      </c>
      <c r="L7" s="20">
        <f t="shared" si="3"/>
        <v>32</v>
      </c>
      <c r="M7" s="7">
        <f t="shared" si="4"/>
        <v>3.6491228070175437</v>
      </c>
      <c r="N7" s="6">
        <v>11</v>
      </c>
      <c r="O7" s="6">
        <v>8.5</v>
      </c>
      <c r="P7" s="10">
        <f t="shared" si="5"/>
        <v>19.5</v>
      </c>
      <c r="Q7" s="10">
        <f t="shared" si="6"/>
        <v>1.7105263157894737</v>
      </c>
      <c r="R7" s="10">
        <v>6.2</v>
      </c>
      <c r="S7" s="10">
        <v>3</v>
      </c>
      <c r="T7" s="10">
        <f t="shared" si="7"/>
        <v>9.1999999999999993</v>
      </c>
      <c r="U7" s="10">
        <f t="shared" si="8"/>
        <v>1.9933333333333332</v>
      </c>
      <c r="V7" s="10">
        <f t="shared" si="12"/>
        <v>0.45</v>
      </c>
      <c r="W7" s="10">
        <v>8</v>
      </c>
      <c r="X7" s="10">
        <f t="shared" si="1"/>
        <v>1.032258064516129</v>
      </c>
      <c r="Y7" s="10">
        <f t="shared" si="9"/>
        <v>9.8185738539898111</v>
      </c>
      <c r="Z7" s="10">
        <v>0.5</v>
      </c>
      <c r="AA7" s="10">
        <f t="shared" si="10"/>
        <v>10.318573853989811</v>
      </c>
      <c r="AB7" s="33">
        <f t="shared" si="11"/>
        <v>11.038573853989812</v>
      </c>
    </row>
    <row r="8" spans="1:28">
      <c r="A8" s="5">
        <v>94552003</v>
      </c>
      <c r="B8" s="5">
        <v>4</v>
      </c>
      <c r="C8" s="5">
        <v>0</v>
      </c>
      <c r="D8" s="5">
        <v>5</v>
      </c>
      <c r="E8" s="5">
        <v>3</v>
      </c>
      <c r="F8" s="20">
        <f t="shared" si="0"/>
        <v>12</v>
      </c>
      <c r="G8" s="7">
        <f t="shared" si="2"/>
        <v>0.4</v>
      </c>
      <c r="H8" s="5">
        <v>8.1999999999999993</v>
      </c>
      <c r="I8" s="5">
        <v>5</v>
      </c>
      <c r="J8" s="5">
        <v>2.5</v>
      </c>
      <c r="K8" s="5">
        <v>6</v>
      </c>
      <c r="L8" s="20">
        <f t="shared" si="3"/>
        <v>21.7</v>
      </c>
      <c r="M8" s="7">
        <f t="shared" si="4"/>
        <v>2.4745614035087717</v>
      </c>
      <c r="N8" s="6">
        <v>8</v>
      </c>
      <c r="O8" s="6">
        <v>6.5</v>
      </c>
      <c r="P8" s="10">
        <f t="shared" si="5"/>
        <v>14.5</v>
      </c>
      <c r="Q8" s="10">
        <f t="shared" si="6"/>
        <v>1.2719298245614035</v>
      </c>
      <c r="R8" s="10">
        <v>4.3</v>
      </c>
      <c r="S8" s="10">
        <v>2</v>
      </c>
      <c r="T8" s="10">
        <f t="shared" si="7"/>
        <v>6.3</v>
      </c>
      <c r="U8" s="10">
        <f t="shared" si="8"/>
        <v>1.3649999999999998</v>
      </c>
      <c r="V8" s="10">
        <f t="shared" si="12"/>
        <v>0.45</v>
      </c>
      <c r="W8" s="10">
        <v>0</v>
      </c>
      <c r="X8" s="10">
        <f t="shared" si="1"/>
        <v>0</v>
      </c>
      <c r="Y8" s="10">
        <f t="shared" si="9"/>
        <v>5.9614912280701757</v>
      </c>
      <c r="Z8" s="10">
        <v>0</v>
      </c>
      <c r="AA8" s="10">
        <f t="shared" si="10"/>
        <v>5.9614912280701757</v>
      </c>
      <c r="AB8" s="33">
        <f t="shared" si="11"/>
        <v>6.6814912280701755</v>
      </c>
    </row>
    <row r="9" spans="1:28">
      <c r="A9" s="5">
        <v>95551006</v>
      </c>
      <c r="B9" s="5">
        <v>3</v>
      </c>
      <c r="C9" s="5">
        <v>8</v>
      </c>
      <c r="D9" s="5">
        <v>10</v>
      </c>
      <c r="E9" s="5">
        <v>8.5</v>
      </c>
      <c r="F9" s="20">
        <f t="shared" si="0"/>
        <v>29.5</v>
      </c>
      <c r="G9" s="7">
        <f t="shared" si="2"/>
        <v>0.98333333333333328</v>
      </c>
      <c r="H9" s="5">
        <v>9</v>
      </c>
      <c r="I9" s="5">
        <v>13</v>
      </c>
      <c r="J9" s="5">
        <v>9</v>
      </c>
      <c r="K9" s="5">
        <v>5</v>
      </c>
      <c r="L9" s="20">
        <f t="shared" si="3"/>
        <v>36</v>
      </c>
      <c r="M9" s="7">
        <f t="shared" si="4"/>
        <v>4.1052631578947372</v>
      </c>
      <c r="N9" s="6">
        <v>29</v>
      </c>
      <c r="O9" s="9">
        <v>7.5</v>
      </c>
      <c r="P9" s="10">
        <f t="shared" si="5"/>
        <v>36.5</v>
      </c>
      <c r="Q9" s="10">
        <f t="shared" si="6"/>
        <v>3.2017543859649122</v>
      </c>
      <c r="R9" s="10">
        <v>4.95</v>
      </c>
      <c r="S9" s="10">
        <v>3.5</v>
      </c>
      <c r="T9" s="10">
        <f t="shared" si="7"/>
        <v>8.4499999999999993</v>
      </c>
      <c r="U9" s="10">
        <f t="shared" si="8"/>
        <v>1.8308333333333333</v>
      </c>
      <c r="V9" s="10">
        <f>2*0.5/2</f>
        <v>0.5</v>
      </c>
      <c r="W9" s="10">
        <v>13</v>
      </c>
      <c r="X9" s="10">
        <f t="shared" si="1"/>
        <v>1.6774193548387097</v>
      </c>
      <c r="Y9" s="10">
        <f t="shared" si="9"/>
        <v>12.298603565365026</v>
      </c>
      <c r="Z9" s="10">
        <v>0</v>
      </c>
      <c r="AA9" s="10">
        <f t="shared" si="10"/>
        <v>12.298603565365026</v>
      </c>
      <c r="AB9" s="33">
        <f t="shared" si="11"/>
        <v>13.018603565365026</v>
      </c>
    </row>
    <row r="10" spans="1:28">
      <c r="A10" s="5">
        <v>94551005</v>
      </c>
      <c r="B10" s="5">
        <v>3</v>
      </c>
      <c r="C10" s="5">
        <v>7</v>
      </c>
      <c r="D10" s="5">
        <v>9</v>
      </c>
      <c r="E10" s="5">
        <v>1</v>
      </c>
      <c r="F10" s="20">
        <f t="shared" si="0"/>
        <v>20</v>
      </c>
      <c r="G10" s="7">
        <f t="shared" si="2"/>
        <v>0.66666666666666663</v>
      </c>
      <c r="H10" s="5">
        <v>2.33</v>
      </c>
      <c r="I10" s="5">
        <v>9</v>
      </c>
      <c r="J10" s="5">
        <v>5.5</v>
      </c>
      <c r="K10" s="5">
        <v>0</v>
      </c>
      <c r="L10" s="20">
        <f t="shared" si="3"/>
        <v>16.829999999999998</v>
      </c>
      <c r="M10" s="7">
        <f t="shared" si="4"/>
        <v>1.9192105263157893</v>
      </c>
      <c r="N10" s="6">
        <v>4</v>
      </c>
      <c r="O10" s="6">
        <v>5.75</v>
      </c>
      <c r="P10" s="10">
        <f t="shared" si="5"/>
        <v>9.75</v>
      </c>
      <c r="Q10" s="10">
        <f t="shared" si="6"/>
        <v>0.85526315789473684</v>
      </c>
      <c r="R10" s="10">
        <v>4.45</v>
      </c>
      <c r="S10" s="10">
        <v>4.5</v>
      </c>
      <c r="T10" s="10">
        <f t="shared" si="7"/>
        <v>8.9499999999999993</v>
      </c>
      <c r="U10" s="10">
        <f t="shared" si="8"/>
        <v>1.9391666666666665</v>
      </c>
      <c r="V10" s="10">
        <f t="shared" si="12"/>
        <v>0.45</v>
      </c>
      <c r="W10" s="10">
        <v>0</v>
      </c>
      <c r="X10" s="10">
        <f t="shared" si="1"/>
        <v>0</v>
      </c>
      <c r="Y10" s="10">
        <f t="shared" si="9"/>
        <v>5.8303070175438592</v>
      </c>
      <c r="Z10" s="10">
        <v>0</v>
      </c>
      <c r="AA10" s="10">
        <f t="shared" si="10"/>
        <v>5.8303070175438592</v>
      </c>
      <c r="AB10" s="33">
        <f t="shared" si="11"/>
        <v>6.5503070175438589</v>
      </c>
    </row>
    <row r="11" spans="1:28">
      <c r="A11" s="5">
        <v>95551009</v>
      </c>
      <c r="B11" s="5">
        <v>3</v>
      </c>
      <c r="C11" s="5">
        <v>5</v>
      </c>
      <c r="D11" s="5">
        <v>16</v>
      </c>
      <c r="E11" s="5">
        <v>4.5</v>
      </c>
      <c r="F11" s="20">
        <f t="shared" si="0"/>
        <v>28.5</v>
      </c>
      <c r="G11" s="7">
        <f t="shared" si="2"/>
        <v>0.95</v>
      </c>
      <c r="H11" s="5">
        <v>6.33</v>
      </c>
      <c r="I11" s="5">
        <v>10</v>
      </c>
      <c r="J11" s="5">
        <v>0</v>
      </c>
      <c r="K11" s="5">
        <v>12</v>
      </c>
      <c r="L11" s="20">
        <f t="shared" si="3"/>
        <v>28.33</v>
      </c>
      <c r="M11" s="7">
        <f t="shared" si="4"/>
        <v>3.230614035087719</v>
      </c>
      <c r="N11" s="6">
        <v>2</v>
      </c>
      <c r="O11" s="6">
        <v>6.5</v>
      </c>
      <c r="P11" s="10">
        <f t="shared" si="5"/>
        <v>8.5</v>
      </c>
      <c r="Q11" s="10">
        <f t="shared" si="6"/>
        <v>0.74561403508771928</v>
      </c>
      <c r="R11" s="10">
        <v>10.6</v>
      </c>
      <c r="S11" s="10">
        <v>2</v>
      </c>
      <c r="T11" s="10">
        <f t="shared" si="7"/>
        <v>12.6</v>
      </c>
      <c r="U11" s="10">
        <f t="shared" si="8"/>
        <v>2.7299999999999995</v>
      </c>
      <c r="V11" s="10">
        <f>1.7*0.5/2</f>
        <v>0.42499999999999999</v>
      </c>
      <c r="W11" s="10">
        <v>8</v>
      </c>
      <c r="X11" s="10">
        <f t="shared" si="1"/>
        <v>1.032258064516129</v>
      </c>
      <c r="Y11" s="10">
        <f t="shared" si="9"/>
        <v>9.1134861346915663</v>
      </c>
      <c r="Z11" s="10">
        <v>0</v>
      </c>
      <c r="AA11" s="10">
        <f t="shared" si="10"/>
        <v>9.1134861346915663</v>
      </c>
      <c r="AB11" s="33">
        <f t="shared" si="11"/>
        <v>9.833486134691567</v>
      </c>
    </row>
    <row r="12" spans="1:28">
      <c r="A12" s="5">
        <v>94551006</v>
      </c>
      <c r="B12" s="5">
        <v>2</v>
      </c>
      <c r="C12" s="5">
        <v>0</v>
      </c>
      <c r="D12" s="5">
        <v>2</v>
      </c>
      <c r="E12" s="5">
        <v>4</v>
      </c>
      <c r="F12" s="20">
        <f t="shared" si="0"/>
        <v>8</v>
      </c>
      <c r="G12" s="7">
        <f t="shared" si="2"/>
        <v>0.26666666666666666</v>
      </c>
      <c r="H12" s="5">
        <v>6.4</v>
      </c>
      <c r="I12" s="5">
        <v>8</v>
      </c>
      <c r="J12" s="5">
        <v>3.5</v>
      </c>
      <c r="K12" s="5">
        <v>0</v>
      </c>
      <c r="L12" s="20">
        <f t="shared" si="3"/>
        <v>17.899999999999999</v>
      </c>
      <c r="M12" s="7">
        <f t="shared" si="4"/>
        <v>2.0412280701754386</v>
      </c>
      <c r="N12" s="6">
        <v>20</v>
      </c>
      <c r="O12" s="6">
        <v>8.25</v>
      </c>
      <c r="P12" s="10">
        <f t="shared" si="5"/>
        <v>28.25</v>
      </c>
      <c r="Q12" s="10">
        <f t="shared" si="6"/>
        <v>2.4780701754385963</v>
      </c>
      <c r="R12" s="10">
        <v>6.4</v>
      </c>
      <c r="S12" s="10">
        <v>10</v>
      </c>
      <c r="T12" s="10">
        <f t="shared" si="7"/>
        <v>16.399999999999999</v>
      </c>
      <c r="U12" s="10">
        <f t="shared" si="8"/>
        <v>3.5533333333333332</v>
      </c>
      <c r="V12" s="10">
        <f t="shared" si="12"/>
        <v>0.45</v>
      </c>
      <c r="W12" s="10">
        <v>6</v>
      </c>
      <c r="X12" s="10">
        <f t="shared" si="1"/>
        <v>0.77419354838709675</v>
      </c>
      <c r="Y12" s="10">
        <f t="shared" si="9"/>
        <v>9.5634917940011306</v>
      </c>
      <c r="Z12" s="10">
        <v>1</v>
      </c>
      <c r="AA12" s="10">
        <f t="shared" si="10"/>
        <v>10.563491794001131</v>
      </c>
      <c r="AB12" s="33">
        <f t="shared" si="11"/>
        <v>11.283491794001131</v>
      </c>
    </row>
    <row r="13" spans="1:28">
      <c r="A13" s="5">
        <v>94551007</v>
      </c>
      <c r="B13" s="5">
        <v>0</v>
      </c>
      <c r="C13" s="5">
        <v>0</v>
      </c>
      <c r="D13" s="5">
        <v>0</v>
      </c>
      <c r="E13" s="5">
        <v>0</v>
      </c>
      <c r="F13" s="20">
        <f t="shared" si="0"/>
        <v>0</v>
      </c>
      <c r="G13" s="7">
        <f t="shared" si="2"/>
        <v>0</v>
      </c>
      <c r="H13" s="5">
        <v>4.33</v>
      </c>
      <c r="I13" s="5">
        <v>5</v>
      </c>
      <c r="J13" s="5">
        <v>0</v>
      </c>
      <c r="K13" s="5">
        <v>0</v>
      </c>
      <c r="L13" s="20">
        <f t="shared" si="3"/>
        <v>9.33</v>
      </c>
      <c r="M13" s="7">
        <f t="shared" si="4"/>
        <v>1.0639473684210528</v>
      </c>
      <c r="N13" s="6">
        <v>0</v>
      </c>
      <c r="O13" s="6">
        <v>0</v>
      </c>
      <c r="P13" s="10">
        <f t="shared" si="5"/>
        <v>0</v>
      </c>
      <c r="Q13" s="10">
        <f t="shared" si="6"/>
        <v>0</v>
      </c>
      <c r="R13" s="10">
        <v>3.5</v>
      </c>
      <c r="S13" s="10">
        <v>1.25</v>
      </c>
      <c r="T13" s="10">
        <f t="shared" si="7"/>
        <v>4.75</v>
      </c>
      <c r="U13" s="10">
        <f t="shared" si="8"/>
        <v>1.0291666666666666</v>
      </c>
      <c r="V13" s="10">
        <f t="shared" si="12"/>
        <v>0.45</v>
      </c>
      <c r="W13" s="10">
        <v>0</v>
      </c>
      <c r="X13" s="10">
        <f t="shared" si="1"/>
        <v>0</v>
      </c>
      <c r="Y13" s="10">
        <f t="shared" si="9"/>
        <v>2.5431140350877195</v>
      </c>
      <c r="Z13" s="10">
        <v>0</v>
      </c>
      <c r="AA13" s="10">
        <f t="shared" si="10"/>
        <v>2.5431140350877195</v>
      </c>
      <c r="AB13" s="33">
        <f t="shared" si="11"/>
        <v>3.2631140350877192</v>
      </c>
    </row>
    <row r="14" spans="1:28">
      <c r="A14" s="5">
        <v>95551013</v>
      </c>
      <c r="B14" s="5">
        <v>2.5</v>
      </c>
      <c r="C14" s="5">
        <v>3</v>
      </c>
      <c r="D14" s="5">
        <v>19</v>
      </c>
      <c r="E14" s="5">
        <v>18.5</v>
      </c>
      <c r="F14" s="20">
        <f t="shared" si="0"/>
        <v>43</v>
      </c>
      <c r="G14" s="7">
        <f t="shared" si="2"/>
        <v>1.4333333333333333</v>
      </c>
      <c r="H14" s="5">
        <v>5.33</v>
      </c>
      <c r="I14" s="5">
        <v>16</v>
      </c>
      <c r="J14" s="5">
        <v>6</v>
      </c>
      <c r="K14" s="5">
        <v>7</v>
      </c>
      <c r="L14" s="20">
        <f t="shared" si="3"/>
        <v>34.33</v>
      </c>
      <c r="M14" s="7">
        <f t="shared" si="4"/>
        <v>3.9148245614035084</v>
      </c>
      <c r="N14" s="6">
        <v>20</v>
      </c>
      <c r="O14" s="6">
        <v>5.75</v>
      </c>
      <c r="P14" s="10">
        <f t="shared" si="5"/>
        <v>25.75</v>
      </c>
      <c r="Q14" s="10">
        <f t="shared" si="6"/>
        <v>2.2587719298245612</v>
      </c>
      <c r="R14" s="10">
        <v>5.55</v>
      </c>
      <c r="S14" s="10">
        <v>5</v>
      </c>
      <c r="T14" s="10">
        <f t="shared" si="7"/>
        <v>10.55</v>
      </c>
      <c r="U14" s="10">
        <f t="shared" si="8"/>
        <v>2.2858333333333336</v>
      </c>
      <c r="V14" s="10">
        <f t="shared" si="12"/>
        <v>0.45</v>
      </c>
      <c r="W14" s="10">
        <v>13.5</v>
      </c>
      <c r="X14" s="10">
        <f t="shared" si="1"/>
        <v>1.7419354838709677</v>
      </c>
      <c r="Y14" s="10">
        <f t="shared" si="9"/>
        <v>12.084698641765705</v>
      </c>
      <c r="Z14" s="10">
        <v>0</v>
      </c>
      <c r="AA14" s="10">
        <f t="shared" si="10"/>
        <v>12.084698641765705</v>
      </c>
      <c r="AB14" s="33">
        <f t="shared" si="11"/>
        <v>12.804698641765706</v>
      </c>
    </row>
    <row r="15" spans="1:28">
      <c r="A15" s="5">
        <v>95551014</v>
      </c>
      <c r="B15" s="5">
        <v>2</v>
      </c>
      <c r="C15" s="5">
        <v>5</v>
      </c>
      <c r="D15" s="5">
        <v>2</v>
      </c>
      <c r="E15" s="5">
        <v>5.5</v>
      </c>
      <c r="F15" s="20">
        <f t="shared" si="0"/>
        <v>14.5</v>
      </c>
      <c r="G15" s="7">
        <f t="shared" si="2"/>
        <v>0.48333333333333334</v>
      </c>
      <c r="H15" s="5">
        <v>9</v>
      </c>
      <c r="I15" s="5">
        <v>15.5</v>
      </c>
      <c r="J15" s="5">
        <v>3</v>
      </c>
      <c r="K15" s="5">
        <v>2</v>
      </c>
      <c r="L15" s="20">
        <f t="shared" si="3"/>
        <v>29.5</v>
      </c>
      <c r="M15" s="7">
        <f t="shared" si="4"/>
        <v>3.3640350877192984</v>
      </c>
      <c r="N15" s="9">
        <v>33</v>
      </c>
      <c r="O15" s="6">
        <v>9</v>
      </c>
      <c r="P15" s="10">
        <f t="shared" si="5"/>
        <v>42</v>
      </c>
      <c r="Q15" s="10">
        <f t="shared" si="6"/>
        <v>3.6842105263157894</v>
      </c>
      <c r="R15" s="10">
        <v>6.9</v>
      </c>
      <c r="S15" s="10">
        <v>5.25</v>
      </c>
      <c r="T15" s="10">
        <f t="shared" si="7"/>
        <v>12.15</v>
      </c>
      <c r="U15" s="10">
        <f t="shared" si="8"/>
        <v>2.6325000000000003</v>
      </c>
      <c r="V15" s="10">
        <f>2*0.5/2</f>
        <v>0.5</v>
      </c>
      <c r="W15" s="10">
        <v>13</v>
      </c>
      <c r="X15" s="10">
        <f>W15*2/15.5</f>
        <v>1.6774193548387097</v>
      </c>
      <c r="Y15" s="10">
        <f t="shared" si="9"/>
        <v>12.341498302207132</v>
      </c>
      <c r="Z15" s="10">
        <v>0</v>
      </c>
      <c r="AA15" s="10">
        <f t="shared" si="10"/>
        <v>12.341498302207132</v>
      </c>
      <c r="AB15" s="33">
        <f t="shared" si="11"/>
        <v>13.061498302207132</v>
      </c>
    </row>
    <row r="16" spans="1:28">
      <c r="A16" s="5">
        <v>94551010</v>
      </c>
      <c r="B16" s="5">
        <v>1</v>
      </c>
      <c r="C16" s="5">
        <v>1</v>
      </c>
      <c r="D16" s="5">
        <v>5</v>
      </c>
      <c r="E16" s="5">
        <v>14.5</v>
      </c>
      <c r="F16" s="20">
        <f t="shared" si="0"/>
        <v>21.5</v>
      </c>
      <c r="G16" s="7">
        <f t="shared" si="2"/>
        <v>0.71666666666666667</v>
      </c>
      <c r="H16" s="5">
        <v>6</v>
      </c>
      <c r="I16" s="5">
        <v>7</v>
      </c>
      <c r="J16" s="5">
        <v>2</v>
      </c>
      <c r="K16" s="5">
        <v>5</v>
      </c>
      <c r="L16" s="20">
        <f t="shared" si="3"/>
        <v>20</v>
      </c>
      <c r="M16" s="7">
        <f t="shared" si="4"/>
        <v>2.2807017543859649</v>
      </c>
      <c r="N16" s="6">
        <v>15</v>
      </c>
      <c r="O16" s="6">
        <v>4</v>
      </c>
      <c r="P16" s="10">
        <f t="shared" si="5"/>
        <v>19</v>
      </c>
      <c r="Q16" s="10">
        <f t="shared" si="6"/>
        <v>1.6666666666666667</v>
      </c>
      <c r="R16" s="10">
        <v>4.5</v>
      </c>
      <c r="S16" s="10">
        <v>2</v>
      </c>
      <c r="T16" s="10">
        <f t="shared" si="7"/>
        <v>6.5</v>
      </c>
      <c r="U16" s="10">
        <f t="shared" si="8"/>
        <v>1.4083333333333334</v>
      </c>
      <c r="V16" s="10">
        <f t="shared" si="12"/>
        <v>0.45</v>
      </c>
      <c r="W16" s="10">
        <v>12</v>
      </c>
      <c r="X16" s="10">
        <f t="shared" ref="X16:X19" si="13">W16*2/15.5</f>
        <v>1.5483870967741935</v>
      </c>
      <c r="Y16" s="10">
        <f t="shared" si="9"/>
        <v>8.0707555178268251</v>
      </c>
      <c r="Z16" s="10">
        <v>0</v>
      </c>
      <c r="AA16" s="10">
        <f t="shared" si="10"/>
        <v>8.0707555178268251</v>
      </c>
      <c r="AB16" s="33">
        <f t="shared" si="11"/>
        <v>8.7907555178268257</v>
      </c>
    </row>
    <row r="17" spans="1:35">
      <c r="A17" s="5">
        <v>93551014</v>
      </c>
      <c r="B17" s="5">
        <v>0</v>
      </c>
      <c r="C17" s="5">
        <v>0</v>
      </c>
      <c r="D17" s="5">
        <v>0</v>
      </c>
      <c r="E17" s="5">
        <v>0</v>
      </c>
      <c r="F17" s="20">
        <f t="shared" si="0"/>
        <v>0</v>
      </c>
      <c r="G17" s="7">
        <f t="shared" si="2"/>
        <v>0</v>
      </c>
      <c r="H17" s="5">
        <v>4.67</v>
      </c>
      <c r="I17" s="5">
        <v>8</v>
      </c>
      <c r="J17" s="5">
        <v>6</v>
      </c>
      <c r="K17" s="5">
        <v>0</v>
      </c>
      <c r="L17" s="20">
        <f t="shared" si="3"/>
        <v>18.670000000000002</v>
      </c>
      <c r="M17" s="7">
        <f t="shared" si="4"/>
        <v>2.1290350877192985</v>
      </c>
      <c r="N17" s="6">
        <v>12</v>
      </c>
      <c r="O17" s="6">
        <v>6.5</v>
      </c>
      <c r="P17" s="10">
        <f t="shared" si="5"/>
        <v>18.5</v>
      </c>
      <c r="Q17" s="10">
        <f t="shared" si="6"/>
        <v>1.6228070175438596</v>
      </c>
      <c r="R17" s="10">
        <v>3.4</v>
      </c>
      <c r="S17" s="10">
        <v>4.5</v>
      </c>
      <c r="T17" s="10">
        <f t="shared" si="7"/>
        <v>7.9</v>
      </c>
      <c r="U17" s="10">
        <f t="shared" si="8"/>
        <v>1.7116666666666667</v>
      </c>
      <c r="V17" s="10">
        <f t="shared" si="12"/>
        <v>0.45</v>
      </c>
      <c r="W17" s="10">
        <v>0</v>
      </c>
      <c r="X17" s="10">
        <f t="shared" si="13"/>
        <v>0</v>
      </c>
      <c r="Y17" s="10">
        <f t="shared" si="9"/>
        <v>5.9135087719298252</v>
      </c>
      <c r="Z17" s="10">
        <v>0</v>
      </c>
      <c r="AA17" s="10">
        <f t="shared" si="10"/>
        <v>5.9135087719298252</v>
      </c>
      <c r="AB17" s="33">
        <f t="shared" si="11"/>
        <v>6.6335087719298249</v>
      </c>
    </row>
    <row r="18" spans="1:35">
      <c r="A18" s="5">
        <v>96551040</v>
      </c>
      <c r="B18" s="5">
        <v>2</v>
      </c>
      <c r="C18" s="5">
        <v>8</v>
      </c>
      <c r="D18" s="5">
        <v>10</v>
      </c>
      <c r="E18" s="5">
        <v>6.5</v>
      </c>
      <c r="F18" s="20">
        <f t="shared" si="0"/>
        <v>26.5</v>
      </c>
      <c r="G18" s="7">
        <f t="shared" si="2"/>
        <v>0.8833333333333333</v>
      </c>
      <c r="H18" s="5">
        <v>9.33</v>
      </c>
      <c r="I18" s="5">
        <v>11</v>
      </c>
      <c r="J18" s="5">
        <v>5</v>
      </c>
      <c r="K18" s="5">
        <v>10</v>
      </c>
      <c r="L18" s="20">
        <f t="shared" si="3"/>
        <v>35.33</v>
      </c>
      <c r="M18" s="7">
        <f t="shared" si="4"/>
        <v>4.0288596491228068</v>
      </c>
      <c r="N18" s="6">
        <v>10</v>
      </c>
      <c r="O18" s="6">
        <v>6.25</v>
      </c>
      <c r="P18" s="10">
        <f t="shared" si="5"/>
        <v>16.25</v>
      </c>
      <c r="Q18" s="10">
        <f t="shared" si="6"/>
        <v>1.4254385964912282</v>
      </c>
      <c r="R18" s="10">
        <v>7.1</v>
      </c>
      <c r="S18" s="10">
        <v>2</v>
      </c>
      <c r="T18" s="10">
        <f t="shared" si="7"/>
        <v>9.1</v>
      </c>
      <c r="U18" s="10">
        <f t="shared" si="8"/>
        <v>1.9716666666666667</v>
      </c>
      <c r="V18" s="10">
        <f>2*0.5/2</f>
        <v>0.5</v>
      </c>
      <c r="W18" s="10">
        <v>13</v>
      </c>
      <c r="X18" s="10">
        <f t="shared" si="13"/>
        <v>1.6774193548387097</v>
      </c>
      <c r="Y18" s="10">
        <f t="shared" si="9"/>
        <v>10.486717600452744</v>
      </c>
      <c r="Z18" s="10">
        <v>1</v>
      </c>
      <c r="AA18" s="10">
        <f t="shared" si="10"/>
        <v>11.486717600452744</v>
      </c>
      <c r="AB18" s="33">
        <f t="shared" si="11"/>
        <v>12.206717600452745</v>
      </c>
    </row>
    <row r="19" spans="1:35" s="26" customFormat="1">
      <c r="A19" s="22">
        <v>94551014</v>
      </c>
      <c r="B19" s="22">
        <v>0</v>
      </c>
      <c r="C19" s="22">
        <v>0</v>
      </c>
      <c r="D19" s="22">
        <v>0</v>
      </c>
      <c r="E19" s="22">
        <v>0</v>
      </c>
      <c r="F19" s="23">
        <f t="shared" si="0"/>
        <v>0</v>
      </c>
      <c r="G19" s="24">
        <f t="shared" si="2"/>
        <v>0</v>
      </c>
      <c r="H19" s="22">
        <v>6</v>
      </c>
      <c r="I19" s="22">
        <v>14</v>
      </c>
      <c r="J19" s="22">
        <v>7.5</v>
      </c>
      <c r="K19" s="22">
        <v>8</v>
      </c>
      <c r="L19" s="23">
        <f t="shared" si="3"/>
        <v>35.5</v>
      </c>
      <c r="M19" s="24">
        <f>L19*(6.5+0.903)/57</f>
        <v>4.6106403508771931</v>
      </c>
      <c r="N19" s="22">
        <v>25</v>
      </c>
      <c r="O19" s="22">
        <v>8</v>
      </c>
      <c r="P19" s="25">
        <f t="shared" si="5"/>
        <v>33</v>
      </c>
      <c r="Q19" s="25">
        <f>P19*(5+0.694)/57</f>
        <v>3.2965263157894733</v>
      </c>
      <c r="R19" s="25">
        <v>9.8000000000000007</v>
      </c>
      <c r="S19" s="25">
        <v>6.5</v>
      </c>
      <c r="T19" s="25">
        <f t="shared" si="7"/>
        <v>16.3</v>
      </c>
      <c r="U19" s="25">
        <f>T19*(6.5+0.903)/30</f>
        <v>4.0222966666666666</v>
      </c>
      <c r="V19" s="25">
        <f t="shared" si="12"/>
        <v>0.45</v>
      </c>
      <c r="W19" s="25">
        <v>0</v>
      </c>
      <c r="X19" s="25">
        <f t="shared" si="13"/>
        <v>0</v>
      </c>
      <c r="Y19" s="25">
        <f t="shared" si="9"/>
        <v>12.379463333333334</v>
      </c>
      <c r="Z19" s="25">
        <v>1</v>
      </c>
      <c r="AA19" s="25">
        <f t="shared" si="10"/>
        <v>13.379463333333334</v>
      </c>
      <c r="AB19" s="34">
        <f t="shared" si="11"/>
        <v>14.099463333333334</v>
      </c>
      <c r="AC19" s="26" t="s">
        <v>27</v>
      </c>
    </row>
    <row r="20" spans="1:35" s="17" customFormat="1" ht="15.75" thickBot="1">
      <c r="A20" s="13">
        <v>94551015</v>
      </c>
      <c r="B20" s="13">
        <v>0</v>
      </c>
      <c r="C20" s="13">
        <v>0</v>
      </c>
      <c r="D20" s="13">
        <v>0</v>
      </c>
      <c r="E20" s="13">
        <v>0</v>
      </c>
      <c r="F20" s="21">
        <f t="shared" si="0"/>
        <v>0</v>
      </c>
      <c r="G20" s="14">
        <f t="shared" si="2"/>
        <v>0</v>
      </c>
      <c r="H20" s="13">
        <v>0</v>
      </c>
      <c r="I20" s="13">
        <v>0</v>
      </c>
      <c r="J20" s="13">
        <v>0</v>
      </c>
      <c r="K20" s="13">
        <v>0</v>
      </c>
      <c r="L20" s="20">
        <f t="shared" si="3"/>
        <v>0</v>
      </c>
      <c r="M20" s="7">
        <f t="shared" si="4"/>
        <v>0</v>
      </c>
      <c r="N20" s="15">
        <v>0</v>
      </c>
      <c r="O20" s="15">
        <v>0</v>
      </c>
      <c r="P20" s="16">
        <f t="shared" si="5"/>
        <v>0</v>
      </c>
      <c r="Q20" s="16">
        <f t="shared" si="6"/>
        <v>0</v>
      </c>
      <c r="R20" s="16">
        <v>0</v>
      </c>
      <c r="S20" s="16">
        <v>0</v>
      </c>
      <c r="T20" s="16">
        <f t="shared" si="7"/>
        <v>0</v>
      </c>
      <c r="U20" s="16">
        <f t="shared" si="8"/>
        <v>0</v>
      </c>
      <c r="V20" s="10">
        <f>0.5*0.5/2</f>
        <v>0.125</v>
      </c>
      <c r="W20" s="10">
        <v>0</v>
      </c>
      <c r="X20" s="10">
        <f>W20*2/15.5</f>
        <v>0</v>
      </c>
      <c r="Y20" s="16">
        <f t="shared" si="9"/>
        <v>0.125</v>
      </c>
      <c r="Z20" s="16">
        <v>0</v>
      </c>
      <c r="AA20" s="16">
        <f t="shared" si="10"/>
        <v>0.125</v>
      </c>
      <c r="AB20" s="33">
        <f t="shared" si="11"/>
        <v>0.84499999999999997</v>
      </c>
      <c r="AC20" s="18"/>
      <c r="AD20" s="18"/>
      <c r="AE20" s="18"/>
      <c r="AF20" s="18"/>
      <c r="AG20" s="18"/>
      <c r="AH20" s="18"/>
      <c r="AI20" s="18"/>
    </row>
    <row r="21" spans="1:35" ht="15.75" thickBot="1">
      <c r="A21" s="5">
        <v>95551029</v>
      </c>
      <c r="B21" s="5">
        <v>2</v>
      </c>
      <c r="C21" s="5">
        <v>7</v>
      </c>
      <c r="D21" s="5">
        <v>12</v>
      </c>
      <c r="E21" s="5">
        <v>12</v>
      </c>
      <c r="F21" s="20">
        <f t="shared" si="0"/>
        <v>33</v>
      </c>
      <c r="G21" s="7">
        <f t="shared" si="2"/>
        <v>1.1000000000000001</v>
      </c>
      <c r="H21" s="5">
        <v>10.199999999999999</v>
      </c>
      <c r="I21" s="5">
        <v>15</v>
      </c>
      <c r="J21" s="5">
        <v>5</v>
      </c>
      <c r="K21" s="5">
        <v>17</v>
      </c>
      <c r="L21" s="20">
        <f t="shared" si="3"/>
        <v>47.2</v>
      </c>
      <c r="M21" s="7">
        <f t="shared" si="4"/>
        <v>5.382456140350877</v>
      </c>
      <c r="N21" s="6">
        <v>26</v>
      </c>
      <c r="O21" s="6">
        <v>7</v>
      </c>
      <c r="P21" s="10">
        <f t="shared" si="5"/>
        <v>33</v>
      </c>
      <c r="Q21" s="10">
        <f t="shared" si="6"/>
        <v>2.8947368421052633</v>
      </c>
      <c r="R21" s="10">
        <v>10.6</v>
      </c>
      <c r="S21" s="10">
        <v>3.5</v>
      </c>
      <c r="T21" s="10">
        <f t="shared" si="7"/>
        <v>14.1</v>
      </c>
      <c r="U21" s="10">
        <f t="shared" si="8"/>
        <v>3.0549999999999997</v>
      </c>
      <c r="V21" s="10">
        <f>2*0.5/2</f>
        <v>0.5</v>
      </c>
      <c r="W21" s="10">
        <v>12.5</v>
      </c>
      <c r="X21" s="10">
        <f t="shared" ref="X21:X30" si="14">W21*2/15.5</f>
        <v>1.6129032258064515</v>
      </c>
      <c r="Y21" s="10">
        <f t="shared" si="9"/>
        <v>14.545096208262592</v>
      </c>
      <c r="Z21" s="10">
        <v>0</v>
      </c>
      <c r="AA21" s="10">
        <f t="shared" si="10"/>
        <v>14.545096208262592</v>
      </c>
      <c r="AB21" s="33">
        <f t="shared" si="11"/>
        <v>15.265096208262593</v>
      </c>
      <c r="AC21" s="2"/>
      <c r="AD21" s="2"/>
      <c r="AE21" s="2"/>
      <c r="AF21" s="2"/>
      <c r="AG21" s="2"/>
      <c r="AH21" s="2"/>
      <c r="AI21" s="2"/>
    </row>
    <row r="22" spans="1:35" ht="15.75" thickBot="1">
      <c r="A22" s="5">
        <v>95551035</v>
      </c>
      <c r="B22" s="5">
        <v>2</v>
      </c>
      <c r="C22" s="5">
        <v>5</v>
      </c>
      <c r="D22" s="5">
        <v>11</v>
      </c>
      <c r="E22" s="5">
        <v>6</v>
      </c>
      <c r="F22" s="20">
        <f t="shared" si="0"/>
        <v>24</v>
      </c>
      <c r="G22" s="7">
        <f t="shared" si="2"/>
        <v>0.8</v>
      </c>
      <c r="H22" s="5">
        <v>7.4</v>
      </c>
      <c r="I22" s="5">
        <v>15</v>
      </c>
      <c r="J22" s="5">
        <v>0</v>
      </c>
      <c r="K22" s="5">
        <v>3</v>
      </c>
      <c r="L22" s="20">
        <f t="shared" si="3"/>
        <v>25.4</v>
      </c>
      <c r="M22" s="7">
        <f t="shared" si="4"/>
        <v>2.8964912280701753</v>
      </c>
      <c r="N22" s="6">
        <v>10</v>
      </c>
      <c r="O22" s="6">
        <v>4.5</v>
      </c>
      <c r="P22" s="10">
        <f t="shared" si="5"/>
        <v>14.5</v>
      </c>
      <c r="Q22" s="10">
        <f t="shared" si="6"/>
        <v>1.2719298245614035</v>
      </c>
      <c r="R22" s="10">
        <v>1</v>
      </c>
      <c r="S22" s="10">
        <v>3</v>
      </c>
      <c r="T22" s="10">
        <f t="shared" si="7"/>
        <v>4</v>
      </c>
      <c r="U22" s="10">
        <f t="shared" si="8"/>
        <v>0.8666666666666667</v>
      </c>
      <c r="V22" s="10">
        <f>2*0.5/2</f>
        <v>0.5</v>
      </c>
      <c r="W22" s="10">
        <v>0</v>
      </c>
      <c r="X22" s="10">
        <f t="shared" si="14"/>
        <v>0</v>
      </c>
      <c r="Y22" s="10">
        <f t="shared" si="9"/>
        <v>6.3350877192982455</v>
      </c>
      <c r="Z22" s="10">
        <v>0</v>
      </c>
      <c r="AA22" s="10">
        <f t="shared" si="10"/>
        <v>6.3350877192982455</v>
      </c>
      <c r="AB22" s="33">
        <f t="shared" si="11"/>
        <v>7.0550877192982453</v>
      </c>
      <c r="AC22" s="2"/>
      <c r="AD22" s="2"/>
      <c r="AE22" s="2"/>
      <c r="AF22" s="2"/>
      <c r="AG22" s="2"/>
      <c r="AH22" s="2"/>
      <c r="AI22" s="2"/>
    </row>
    <row r="23" spans="1:35" ht="15.75" thickBot="1">
      <c r="A23" s="5">
        <v>95551036</v>
      </c>
      <c r="B23" s="5">
        <v>1</v>
      </c>
      <c r="C23" s="5">
        <v>0</v>
      </c>
      <c r="D23" s="5">
        <v>19</v>
      </c>
      <c r="E23" s="5">
        <v>1</v>
      </c>
      <c r="F23" s="20">
        <f t="shared" si="0"/>
        <v>21</v>
      </c>
      <c r="G23" s="7">
        <f t="shared" si="2"/>
        <v>0.7</v>
      </c>
      <c r="H23" s="5">
        <v>6</v>
      </c>
      <c r="I23" s="5">
        <v>12</v>
      </c>
      <c r="J23" s="5">
        <v>2</v>
      </c>
      <c r="K23" s="5">
        <v>8</v>
      </c>
      <c r="L23" s="20">
        <f t="shared" si="3"/>
        <v>28</v>
      </c>
      <c r="M23" s="7">
        <f t="shared" si="4"/>
        <v>3.192982456140351</v>
      </c>
      <c r="N23" s="6">
        <v>6</v>
      </c>
      <c r="O23" s="6">
        <v>8</v>
      </c>
      <c r="P23" s="10">
        <f t="shared" si="5"/>
        <v>14</v>
      </c>
      <c r="Q23" s="10">
        <f t="shared" si="6"/>
        <v>1.2280701754385965</v>
      </c>
      <c r="R23" s="10">
        <v>7.35</v>
      </c>
      <c r="S23" s="10">
        <v>3</v>
      </c>
      <c r="T23" s="10">
        <f t="shared" si="7"/>
        <v>10.35</v>
      </c>
      <c r="U23" s="10">
        <f t="shared" si="8"/>
        <v>2.2424999999999997</v>
      </c>
      <c r="V23" s="10">
        <f t="shared" si="12"/>
        <v>0.45</v>
      </c>
      <c r="W23" s="10">
        <v>13.5</v>
      </c>
      <c r="X23" s="10">
        <f t="shared" si="14"/>
        <v>1.7419354838709677</v>
      </c>
      <c r="Y23" s="10">
        <f t="shared" si="9"/>
        <v>9.5554881154499149</v>
      </c>
      <c r="Z23" s="10">
        <v>1</v>
      </c>
      <c r="AA23" s="10">
        <f t="shared" si="10"/>
        <v>10.555488115449915</v>
      </c>
      <c r="AB23" s="33">
        <f t="shared" si="11"/>
        <v>11.275488115449916</v>
      </c>
      <c r="AC23" s="2"/>
      <c r="AD23" s="2"/>
      <c r="AE23" s="2"/>
      <c r="AF23" s="2"/>
      <c r="AG23" s="2"/>
      <c r="AH23" s="2"/>
      <c r="AI23" s="2"/>
    </row>
    <row r="24" spans="1:35" ht="15.75" thickBot="1">
      <c r="A24" s="5">
        <v>94551019</v>
      </c>
      <c r="B24" s="5">
        <v>6</v>
      </c>
      <c r="C24" s="5">
        <v>0</v>
      </c>
      <c r="D24" s="5">
        <v>8</v>
      </c>
      <c r="E24" s="5">
        <v>5.5</v>
      </c>
      <c r="F24" s="20">
        <f t="shared" si="0"/>
        <v>19.5</v>
      </c>
      <c r="G24" s="7">
        <f t="shared" si="2"/>
        <v>0.65</v>
      </c>
      <c r="H24" s="5">
        <v>7</v>
      </c>
      <c r="I24" s="5">
        <v>15</v>
      </c>
      <c r="J24" s="5">
        <v>9</v>
      </c>
      <c r="K24" s="5">
        <v>9</v>
      </c>
      <c r="L24" s="20">
        <f t="shared" si="3"/>
        <v>40</v>
      </c>
      <c r="M24" s="7">
        <f t="shared" si="4"/>
        <v>4.5614035087719298</v>
      </c>
      <c r="N24" s="6">
        <v>29</v>
      </c>
      <c r="O24" s="6">
        <v>11.75</v>
      </c>
      <c r="P24" s="10">
        <f t="shared" si="5"/>
        <v>40.75</v>
      </c>
      <c r="Q24" s="10">
        <f t="shared" si="6"/>
        <v>3.5745614035087718</v>
      </c>
      <c r="R24" s="10">
        <v>8.8000000000000007</v>
      </c>
      <c r="S24" s="10">
        <v>11.5</v>
      </c>
      <c r="T24" s="10">
        <f t="shared" si="7"/>
        <v>20.3</v>
      </c>
      <c r="U24" s="10">
        <f t="shared" si="8"/>
        <v>4.3983333333333343</v>
      </c>
      <c r="V24" s="10">
        <f t="shared" si="12"/>
        <v>0.45</v>
      </c>
      <c r="W24" s="10">
        <v>6</v>
      </c>
      <c r="X24" s="10">
        <f t="shared" si="14"/>
        <v>0.77419354838709675</v>
      </c>
      <c r="Y24" s="10">
        <f t="shared" si="9"/>
        <v>14.408491794001133</v>
      </c>
      <c r="Z24" s="10">
        <v>1</v>
      </c>
      <c r="AA24" s="10">
        <f t="shared" si="10"/>
        <v>15.408491794001133</v>
      </c>
      <c r="AB24" s="33">
        <f t="shared" si="11"/>
        <v>16.128491794001132</v>
      </c>
      <c r="AC24" s="2"/>
      <c r="AD24" s="2"/>
      <c r="AE24" s="2"/>
      <c r="AF24" s="2"/>
      <c r="AG24" s="2"/>
      <c r="AH24" s="2"/>
      <c r="AI24" s="2"/>
    </row>
    <row r="25" spans="1:35" ht="15.75" thickBot="1">
      <c r="A25" s="5">
        <v>95551041</v>
      </c>
      <c r="B25" s="5">
        <v>2</v>
      </c>
      <c r="C25" s="5">
        <v>16</v>
      </c>
      <c r="D25" s="5">
        <v>6</v>
      </c>
      <c r="E25" s="5">
        <v>4.5</v>
      </c>
      <c r="F25" s="20">
        <f t="shared" si="0"/>
        <v>28.5</v>
      </c>
      <c r="G25" s="7">
        <f t="shared" si="2"/>
        <v>0.95</v>
      </c>
      <c r="H25" s="5">
        <v>6</v>
      </c>
      <c r="I25" s="5">
        <v>8</v>
      </c>
      <c r="J25" s="5">
        <v>3.5</v>
      </c>
      <c r="K25" s="5">
        <v>8</v>
      </c>
      <c r="L25" s="20">
        <f t="shared" si="3"/>
        <v>25.5</v>
      </c>
      <c r="M25" s="7">
        <f t="shared" si="4"/>
        <v>2.9078947368421053</v>
      </c>
      <c r="N25" s="6">
        <v>8</v>
      </c>
      <c r="O25" s="6">
        <v>7.75</v>
      </c>
      <c r="P25" s="10">
        <f t="shared" si="5"/>
        <v>15.75</v>
      </c>
      <c r="Q25" s="10">
        <f t="shared" si="6"/>
        <v>1.381578947368421</v>
      </c>
      <c r="R25" s="10">
        <v>2</v>
      </c>
      <c r="S25" s="10">
        <v>3.5</v>
      </c>
      <c r="T25" s="10">
        <f t="shared" si="7"/>
        <v>5.5</v>
      </c>
      <c r="U25" s="10">
        <f t="shared" si="8"/>
        <v>1.1916666666666667</v>
      </c>
      <c r="V25" s="10">
        <f>2*0.5/2</f>
        <v>0.5</v>
      </c>
      <c r="W25" s="10">
        <v>12</v>
      </c>
      <c r="X25" s="10">
        <f t="shared" si="14"/>
        <v>1.5483870967741935</v>
      </c>
      <c r="Y25" s="10">
        <f t="shared" si="9"/>
        <v>8.4795274476513871</v>
      </c>
      <c r="Z25" s="10">
        <v>1</v>
      </c>
      <c r="AA25" s="10">
        <f t="shared" si="10"/>
        <v>9.4795274476513871</v>
      </c>
      <c r="AB25" s="33">
        <f t="shared" si="11"/>
        <v>10.199527447651388</v>
      </c>
      <c r="AC25" s="2"/>
      <c r="AD25" s="2"/>
      <c r="AE25" s="2"/>
      <c r="AF25" s="2"/>
      <c r="AG25" s="2"/>
      <c r="AH25" s="2"/>
      <c r="AI25" s="2"/>
    </row>
    <row r="26" spans="1:35" ht="15.75" thickBot="1">
      <c r="A26" s="5">
        <v>94552014</v>
      </c>
      <c r="B26" s="5">
        <v>3</v>
      </c>
      <c r="C26" s="5">
        <v>7</v>
      </c>
      <c r="D26" s="5">
        <v>1.5</v>
      </c>
      <c r="E26" s="5">
        <v>8</v>
      </c>
      <c r="F26" s="20">
        <f t="shared" si="0"/>
        <v>19.5</v>
      </c>
      <c r="G26" s="7">
        <f t="shared" si="2"/>
        <v>0.65</v>
      </c>
      <c r="H26" s="5">
        <v>6</v>
      </c>
      <c r="I26" s="5">
        <v>14</v>
      </c>
      <c r="J26" s="5">
        <v>3.5</v>
      </c>
      <c r="K26" s="5">
        <v>5</v>
      </c>
      <c r="L26" s="20">
        <f t="shared" si="3"/>
        <v>28.5</v>
      </c>
      <c r="M26" s="7">
        <f t="shared" si="4"/>
        <v>3.25</v>
      </c>
      <c r="N26" s="6">
        <v>18</v>
      </c>
      <c r="O26" s="6">
        <v>8.5</v>
      </c>
      <c r="P26" s="10">
        <f t="shared" si="5"/>
        <v>26.5</v>
      </c>
      <c r="Q26" s="10">
        <f t="shared" si="6"/>
        <v>2.3245614035087718</v>
      </c>
      <c r="R26" s="10">
        <v>12.1</v>
      </c>
      <c r="S26" s="10">
        <v>6.5</v>
      </c>
      <c r="T26" s="10">
        <f t="shared" si="7"/>
        <v>18.600000000000001</v>
      </c>
      <c r="U26" s="10">
        <f t="shared" si="8"/>
        <v>4.03</v>
      </c>
      <c r="V26" s="10">
        <f t="shared" si="12"/>
        <v>0.45</v>
      </c>
      <c r="W26" s="10">
        <v>6</v>
      </c>
      <c r="X26" s="10">
        <f t="shared" si="14"/>
        <v>0.77419354838709675</v>
      </c>
      <c r="Y26" s="10">
        <f t="shared" si="9"/>
        <v>11.478754951895867</v>
      </c>
      <c r="Z26" s="10">
        <v>1</v>
      </c>
      <c r="AA26" s="10">
        <f t="shared" si="10"/>
        <v>12.478754951895867</v>
      </c>
      <c r="AB26" s="33">
        <f t="shared" si="11"/>
        <v>13.198754951895868</v>
      </c>
      <c r="AC26" s="2"/>
      <c r="AD26" s="2"/>
      <c r="AE26" s="2"/>
      <c r="AF26" s="2"/>
      <c r="AG26" s="2"/>
      <c r="AH26" s="2"/>
      <c r="AI26" s="2"/>
    </row>
    <row r="27" spans="1:35">
      <c r="A27" s="5">
        <v>95552014</v>
      </c>
      <c r="B27" s="5">
        <v>2</v>
      </c>
      <c r="C27" s="5">
        <v>6</v>
      </c>
      <c r="D27" s="5">
        <v>9</v>
      </c>
      <c r="E27" s="5">
        <v>5.5</v>
      </c>
      <c r="F27" s="20">
        <f t="shared" si="0"/>
        <v>22.5</v>
      </c>
      <c r="G27" s="7">
        <f t="shared" si="2"/>
        <v>0.75</v>
      </c>
      <c r="H27" s="5">
        <v>6.33</v>
      </c>
      <c r="I27" s="5">
        <v>10</v>
      </c>
      <c r="J27" s="5">
        <v>1</v>
      </c>
      <c r="K27" s="5">
        <v>0</v>
      </c>
      <c r="L27" s="20">
        <f t="shared" si="3"/>
        <v>17.329999999999998</v>
      </c>
      <c r="M27" s="7">
        <f t="shared" si="4"/>
        <v>1.9762280701754382</v>
      </c>
      <c r="N27" s="9">
        <v>3</v>
      </c>
      <c r="O27" s="6">
        <v>7.5</v>
      </c>
      <c r="P27" s="10">
        <f t="shared" si="5"/>
        <v>10.5</v>
      </c>
      <c r="Q27" s="10">
        <f t="shared" si="6"/>
        <v>0.92105263157894735</v>
      </c>
      <c r="R27" s="10">
        <v>4.8499999999999996</v>
      </c>
      <c r="S27" s="10">
        <v>4</v>
      </c>
      <c r="T27" s="10">
        <f t="shared" si="7"/>
        <v>8.85</v>
      </c>
      <c r="U27" s="10">
        <f t="shared" si="8"/>
        <v>1.9175</v>
      </c>
      <c r="V27" s="10">
        <f>1.7*0.5/2</f>
        <v>0.42499999999999999</v>
      </c>
      <c r="W27" s="10">
        <v>13.5</v>
      </c>
      <c r="X27" s="10">
        <f t="shared" si="14"/>
        <v>1.7419354838709677</v>
      </c>
      <c r="Y27" s="10">
        <f t="shared" si="9"/>
        <v>7.7317161856253529</v>
      </c>
      <c r="Z27" s="10">
        <v>0</v>
      </c>
      <c r="AA27" s="10">
        <f t="shared" si="10"/>
        <v>7.7317161856253529</v>
      </c>
      <c r="AB27" s="33">
        <f t="shared" si="11"/>
        <v>8.4517161856253527</v>
      </c>
      <c r="AC27" s="1"/>
      <c r="AD27" s="1"/>
      <c r="AE27" s="1"/>
      <c r="AF27" s="1"/>
      <c r="AG27" s="1"/>
      <c r="AH27" s="1"/>
      <c r="AI27" s="1"/>
    </row>
    <row r="28" spans="1:35">
      <c r="A28" s="5">
        <v>93552026</v>
      </c>
      <c r="B28" s="5">
        <v>2</v>
      </c>
      <c r="C28" s="5">
        <v>0</v>
      </c>
      <c r="D28" s="5">
        <v>9</v>
      </c>
      <c r="E28" s="5">
        <v>1</v>
      </c>
      <c r="F28" s="20">
        <f t="shared" si="0"/>
        <v>12</v>
      </c>
      <c r="G28" s="7">
        <f t="shared" si="2"/>
        <v>0.4</v>
      </c>
      <c r="H28" s="5">
        <v>7</v>
      </c>
      <c r="I28" s="5">
        <v>8</v>
      </c>
      <c r="J28" s="5">
        <v>8</v>
      </c>
      <c r="K28" s="5">
        <v>3</v>
      </c>
      <c r="L28" s="20">
        <f t="shared" si="3"/>
        <v>26</v>
      </c>
      <c r="M28" s="7">
        <f t="shared" si="4"/>
        <v>2.9649122807017543</v>
      </c>
      <c r="N28" s="6">
        <v>11</v>
      </c>
      <c r="O28" s="6">
        <v>2.25</v>
      </c>
      <c r="P28" s="10">
        <f t="shared" si="5"/>
        <v>13.25</v>
      </c>
      <c r="Q28" s="10">
        <f t="shared" si="6"/>
        <v>1.1622807017543859</v>
      </c>
      <c r="R28" s="10">
        <v>4.45</v>
      </c>
      <c r="S28" s="10">
        <v>6.75</v>
      </c>
      <c r="T28" s="10">
        <f t="shared" si="7"/>
        <v>11.2</v>
      </c>
      <c r="U28" s="10">
        <f t="shared" si="8"/>
        <v>2.4266666666666667</v>
      </c>
      <c r="V28" s="10">
        <f t="shared" si="12"/>
        <v>0.45</v>
      </c>
      <c r="W28" s="10">
        <v>8.5</v>
      </c>
      <c r="X28" s="10">
        <f t="shared" si="14"/>
        <v>1.096774193548387</v>
      </c>
      <c r="Y28" s="10">
        <f t="shared" si="9"/>
        <v>8.5006338426711938</v>
      </c>
      <c r="Z28" s="10">
        <v>1</v>
      </c>
      <c r="AA28" s="10">
        <f t="shared" si="10"/>
        <v>9.5006338426711938</v>
      </c>
      <c r="AB28" s="33">
        <f t="shared" si="11"/>
        <v>10.220633842671194</v>
      </c>
    </row>
    <row r="29" spans="1:35">
      <c r="A29" s="5">
        <v>95551048</v>
      </c>
      <c r="B29" s="5">
        <v>6.5</v>
      </c>
      <c r="C29" s="5">
        <v>11</v>
      </c>
      <c r="D29" s="5">
        <v>11</v>
      </c>
      <c r="E29" s="5">
        <v>0</v>
      </c>
      <c r="F29" s="20">
        <f t="shared" si="0"/>
        <v>28.5</v>
      </c>
      <c r="G29" s="7">
        <f t="shared" si="2"/>
        <v>0.95</v>
      </c>
      <c r="H29" s="5">
        <v>3.33</v>
      </c>
      <c r="I29" s="5">
        <v>16</v>
      </c>
      <c r="J29" s="5">
        <v>10</v>
      </c>
      <c r="K29" s="5">
        <v>0</v>
      </c>
      <c r="L29" s="20">
        <f t="shared" si="3"/>
        <v>29.33</v>
      </c>
      <c r="M29" s="7">
        <f t="shared" si="4"/>
        <v>3.3446491228070174</v>
      </c>
      <c r="N29" s="6">
        <v>11</v>
      </c>
      <c r="O29" s="6">
        <v>4</v>
      </c>
      <c r="P29" s="10">
        <f t="shared" si="5"/>
        <v>15</v>
      </c>
      <c r="Q29" s="10">
        <f t="shared" si="6"/>
        <v>1.3157894736842106</v>
      </c>
      <c r="R29" s="10">
        <v>4.9000000000000004</v>
      </c>
      <c r="S29" s="10">
        <v>4.5</v>
      </c>
      <c r="T29" s="10">
        <f t="shared" si="7"/>
        <v>9.4</v>
      </c>
      <c r="U29" s="10">
        <f t="shared" si="8"/>
        <v>2.0366666666666666</v>
      </c>
      <c r="V29" s="10">
        <f>2*0.5/2</f>
        <v>0.5</v>
      </c>
      <c r="W29" s="10">
        <v>9</v>
      </c>
      <c r="X29" s="10">
        <f t="shared" si="14"/>
        <v>1.1612903225806452</v>
      </c>
      <c r="Y29" s="10">
        <f t="shared" si="9"/>
        <v>9.3083955857385412</v>
      </c>
      <c r="Z29" s="10">
        <v>0</v>
      </c>
      <c r="AA29" s="10">
        <f t="shared" si="10"/>
        <v>9.3083955857385412</v>
      </c>
      <c r="AB29" s="33">
        <f t="shared" si="11"/>
        <v>10.028395585738542</v>
      </c>
    </row>
    <row r="30" spans="1:35">
      <c r="A30" s="5">
        <v>96551063</v>
      </c>
      <c r="B30" s="5">
        <v>3</v>
      </c>
      <c r="C30" s="5">
        <v>2</v>
      </c>
      <c r="D30" s="5">
        <v>10</v>
      </c>
      <c r="E30" s="5">
        <v>6.5</v>
      </c>
      <c r="F30" s="20">
        <f t="shared" si="0"/>
        <v>21.5</v>
      </c>
      <c r="G30" s="7">
        <f t="shared" si="2"/>
        <v>0.71666666666666667</v>
      </c>
      <c r="H30" s="5">
        <v>8</v>
      </c>
      <c r="I30" s="5">
        <v>16</v>
      </c>
      <c r="J30" s="5">
        <v>3.5</v>
      </c>
      <c r="K30" s="5">
        <v>3</v>
      </c>
      <c r="L30" s="20">
        <f t="shared" si="3"/>
        <v>30.5</v>
      </c>
      <c r="M30" s="7">
        <f t="shared" si="4"/>
        <v>3.4780701754385963</v>
      </c>
      <c r="N30" s="6">
        <v>18</v>
      </c>
      <c r="O30" s="6">
        <v>5.75</v>
      </c>
      <c r="P30" s="10">
        <f t="shared" si="5"/>
        <v>23.75</v>
      </c>
      <c r="Q30" s="10">
        <f t="shared" si="6"/>
        <v>2.0833333333333335</v>
      </c>
      <c r="R30" s="10">
        <v>6.85</v>
      </c>
      <c r="S30" s="10">
        <v>5.25</v>
      </c>
      <c r="T30" s="10">
        <f t="shared" si="7"/>
        <v>12.1</v>
      </c>
      <c r="U30" s="10">
        <f t="shared" si="8"/>
        <v>2.6216666666666666</v>
      </c>
      <c r="V30" s="10">
        <f>2*0.5/2</f>
        <v>0.5</v>
      </c>
      <c r="W30" s="10">
        <v>9</v>
      </c>
      <c r="X30" s="10">
        <f t="shared" si="14"/>
        <v>1.1612903225806452</v>
      </c>
      <c r="Y30" s="10">
        <f t="shared" si="9"/>
        <v>10.561027164685909</v>
      </c>
      <c r="Z30" s="10">
        <v>0</v>
      </c>
      <c r="AA30" s="10">
        <f t="shared" si="10"/>
        <v>10.561027164685909</v>
      </c>
      <c r="AB30" s="33">
        <f t="shared" si="11"/>
        <v>11.281027164685909</v>
      </c>
    </row>
    <row r="31" spans="1:35" s="17" customFormat="1">
      <c r="A31" s="13">
        <v>95551050</v>
      </c>
      <c r="B31" s="13">
        <v>0</v>
      </c>
      <c r="C31" s="13">
        <v>0</v>
      </c>
      <c r="D31" s="13">
        <v>0</v>
      </c>
      <c r="E31" s="13">
        <v>0</v>
      </c>
      <c r="F31" s="21">
        <f t="shared" si="0"/>
        <v>0</v>
      </c>
      <c r="G31" s="14">
        <f t="shared" si="2"/>
        <v>0</v>
      </c>
      <c r="H31" s="13">
        <v>0</v>
      </c>
      <c r="I31" s="13">
        <v>0</v>
      </c>
      <c r="J31" s="13">
        <v>0</v>
      </c>
      <c r="K31" s="13">
        <v>0</v>
      </c>
      <c r="L31" s="20">
        <f t="shared" si="3"/>
        <v>0</v>
      </c>
      <c r="M31" s="7">
        <f t="shared" si="4"/>
        <v>0</v>
      </c>
      <c r="N31" s="15">
        <v>0</v>
      </c>
      <c r="O31" s="15">
        <v>0</v>
      </c>
      <c r="P31" s="16">
        <f t="shared" si="5"/>
        <v>0</v>
      </c>
      <c r="Q31" s="16">
        <f t="shared" si="6"/>
        <v>0</v>
      </c>
      <c r="R31" s="16">
        <v>0</v>
      </c>
      <c r="S31" s="16">
        <v>0</v>
      </c>
      <c r="T31" s="16">
        <f t="shared" si="7"/>
        <v>0</v>
      </c>
      <c r="U31" s="16">
        <f t="shared" si="8"/>
        <v>0</v>
      </c>
      <c r="V31" s="10">
        <f>1.5*0.5/2</f>
        <v>0.375</v>
      </c>
      <c r="W31" s="10">
        <v>0</v>
      </c>
      <c r="X31" s="10">
        <f>W31*2/15.5</f>
        <v>0</v>
      </c>
      <c r="Y31" s="16">
        <f t="shared" si="9"/>
        <v>0.375</v>
      </c>
      <c r="Z31" s="16">
        <v>0</v>
      </c>
      <c r="AA31" s="16">
        <f t="shared" si="10"/>
        <v>0.375</v>
      </c>
      <c r="AB31" s="33">
        <f t="shared" si="11"/>
        <v>1.095</v>
      </c>
    </row>
    <row r="32" spans="1:35">
      <c r="A32" s="5">
        <v>94551027</v>
      </c>
      <c r="B32" s="5">
        <v>0</v>
      </c>
      <c r="C32" s="5">
        <v>0</v>
      </c>
      <c r="D32" s="5">
        <v>0</v>
      </c>
      <c r="E32" s="5">
        <v>0</v>
      </c>
      <c r="F32" s="20">
        <f t="shared" si="0"/>
        <v>0</v>
      </c>
      <c r="G32" s="7">
        <f t="shared" si="2"/>
        <v>0</v>
      </c>
      <c r="H32" s="5">
        <v>10</v>
      </c>
      <c r="I32" s="5">
        <v>11</v>
      </c>
      <c r="J32" s="5">
        <v>4</v>
      </c>
      <c r="K32" s="5">
        <v>4</v>
      </c>
      <c r="L32" s="20">
        <f t="shared" si="3"/>
        <v>29</v>
      </c>
      <c r="M32" s="7">
        <f t="shared" si="4"/>
        <v>3.307017543859649</v>
      </c>
      <c r="N32" s="6">
        <v>32</v>
      </c>
      <c r="O32" s="6">
        <v>1.5</v>
      </c>
      <c r="P32" s="10">
        <f t="shared" si="5"/>
        <v>33.5</v>
      </c>
      <c r="Q32" s="10">
        <f t="shared" si="6"/>
        <v>2.9385964912280702</v>
      </c>
      <c r="R32" s="10">
        <v>9.15</v>
      </c>
      <c r="S32" s="10">
        <v>5</v>
      </c>
      <c r="T32" s="10">
        <f t="shared" si="7"/>
        <v>14.15</v>
      </c>
      <c r="U32" s="10">
        <f t="shared" si="8"/>
        <v>3.0658333333333334</v>
      </c>
      <c r="V32" s="10">
        <f t="shared" si="12"/>
        <v>0.45</v>
      </c>
      <c r="W32" s="10">
        <v>12</v>
      </c>
      <c r="X32" s="10">
        <f t="shared" ref="X32:X35" si="15">W32*2/15.5</f>
        <v>1.5483870967741935</v>
      </c>
      <c r="Y32" s="10">
        <f t="shared" si="9"/>
        <v>11.309834465195246</v>
      </c>
      <c r="Z32" s="10">
        <v>0</v>
      </c>
      <c r="AA32" s="10">
        <f t="shared" si="10"/>
        <v>11.309834465195246</v>
      </c>
      <c r="AB32" s="33">
        <f t="shared" si="11"/>
        <v>12.029834465195247</v>
      </c>
    </row>
    <row r="33" spans="1:29" s="17" customFormat="1">
      <c r="A33" s="13">
        <v>94552017</v>
      </c>
      <c r="B33" s="13">
        <v>0</v>
      </c>
      <c r="C33" s="13">
        <v>0</v>
      </c>
      <c r="D33" s="13">
        <v>0</v>
      </c>
      <c r="E33" s="13">
        <v>0</v>
      </c>
      <c r="F33" s="21">
        <f t="shared" si="0"/>
        <v>0</v>
      </c>
      <c r="G33" s="14">
        <f t="shared" si="2"/>
        <v>0</v>
      </c>
      <c r="H33" s="13">
        <v>3</v>
      </c>
      <c r="I33" s="13">
        <v>6</v>
      </c>
      <c r="J33" s="13">
        <v>3</v>
      </c>
      <c r="K33" s="13">
        <v>1</v>
      </c>
      <c r="L33" s="20">
        <f t="shared" si="3"/>
        <v>13</v>
      </c>
      <c r="M33" s="7">
        <f t="shared" si="4"/>
        <v>1.4824561403508771</v>
      </c>
      <c r="N33" s="15">
        <v>0</v>
      </c>
      <c r="O33" s="15">
        <v>0</v>
      </c>
      <c r="P33" s="16">
        <f t="shared" si="5"/>
        <v>0</v>
      </c>
      <c r="Q33" s="16">
        <f t="shared" si="6"/>
        <v>0</v>
      </c>
      <c r="R33" s="16">
        <v>0</v>
      </c>
      <c r="S33" s="16">
        <v>0</v>
      </c>
      <c r="T33" s="16">
        <f t="shared" si="7"/>
        <v>0</v>
      </c>
      <c r="U33" s="16">
        <f t="shared" si="8"/>
        <v>0</v>
      </c>
      <c r="V33" s="10">
        <f t="shared" si="12"/>
        <v>0.45</v>
      </c>
      <c r="W33" s="10">
        <v>0</v>
      </c>
      <c r="X33" s="10">
        <f t="shared" si="15"/>
        <v>0</v>
      </c>
      <c r="Y33" s="16">
        <f t="shared" si="9"/>
        <v>1.9324561403508771</v>
      </c>
      <c r="Z33" s="16">
        <v>0</v>
      </c>
      <c r="AA33" s="16">
        <f t="shared" si="10"/>
        <v>1.9324561403508771</v>
      </c>
      <c r="AB33" s="33">
        <f t="shared" si="11"/>
        <v>2.6524561403508771</v>
      </c>
    </row>
    <row r="34" spans="1:29">
      <c r="A34" s="5">
        <v>95551055</v>
      </c>
      <c r="B34" s="5">
        <v>5.5</v>
      </c>
      <c r="C34" s="5">
        <v>2</v>
      </c>
      <c r="D34" s="5">
        <v>0</v>
      </c>
      <c r="E34" s="5">
        <v>0</v>
      </c>
      <c r="F34" s="20">
        <f t="shared" si="0"/>
        <v>7.5</v>
      </c>
      <c r="G34" s="7">
        <f t="shared" si="2"/>
        <v>0.25</v>
      </c>
      <c r="H34" s="5">
        <v>6</v>
      </c>
      <c r="I34" s="5">
        <v>16</v>
      </c>
      <c r="J34" s="5">
        <v>6.5</v>
      </c>
      <c r="K34" s="5">
        <v>10</v>
      </c>
      <c r="L34" s="20">
        <f t="shared" si="3"/>
        <v>38.5</v>
      </c>
      <c r="M34" s="7">
        <f t="shared" si="4"/>
        <v>4.3903508771929829</v>
      </c>
      <c r="N34" s="6">
        <v>6</v>
      </c>
      <c r="O34" s="6">
        <v>6</v>
      </c>
      <c r="P34" s="10">
        <f t="shared" si="5"/>
        <v>12</v>
      </c>
      <c r="Q34" s="10">
        <f t="shared" si="6"/>
        <v>1.0526315789473684</v>
      </c>
      <c r="R34" s="10">
        <v>15</v>
      </c>
      <c r="S34" s="10">
        <v>5.25</v>
      </c>
      <c r="T34" s="10">
        <f t="shared" si="7"/>
        <v>20.25</v>
      </c>
      <c r="U34" s="10">
        <f t="shared" si="8"/>
        <v>4.3875000000000002</v>
      </c>
      <c r="V34" s="10">
        <f>2*0.5/2</f>
        <v>0.5</v>
      </c>
      <c r="W34" s="10">
        <v>5.5</v>
      </c>
      <c r="X34" s="10">
        <f t="shared" si="15"/>
        <v>0.70967741935483875</v>
      </c>
      <c r="Y34" s="10">
        <f t="shared" si="9"/>
        <v>11.29015987549519</v>
      </c>
      <c r="Z34" s="10">
        <v>0</v>
      </c>
      <c r="AA34" s="10">
        <f t="shared" si="10"/>
        <v>11.29015987549519</v>
      </c>
      <c r="AB34" s="33">
        <f t="shared" si="11"/>
        <v>12.010159875495191</v>
      </c>
    </row>
    <row r="35" spans="1:29">
      <c r="A35" s="5">
        <v>94551034</v>
      </c>
      <c r="B35" s="5">
        <v>2</v>
      </c>
      <c r="C35" s="5">
        <v>6</v>
      </c>
      <c r="D35" s="5">
        <v>5</v>
      </c>
      <c r="E35" s="5">
        <v>4.5</v>
      </c>
      <c r="F35" s="20">
        <f t="shared" si="0"/>
        <v>17.5</v>
      </c>
      <c r="G35" s="7">
        <f t="shared" si="2"/>
        <v>0.58333333333333337</v>
      </c>
      <c r="H35" s="5">
        <v>4.67</v>
      </c>
      <c r="I35" s="5">
        <v>8</v>
      </c>
      <c r="J35" s="5">
        <v>8</v>
      </c>
      <c r="K35" s="5">
        <v>5</v>
      </c>
      <c r="L35" s="20">
        <f t="shared" si="3"/>
        <v>25.67</v>
      </c>
      <c r="M35" s="7">
        <f t="shared" si="4"/>
        <v>2.9272807017543863</v>
      </c>
      <c r="N35" s="6">
        <v>28</v>
      </c>
      <c r="O35" s="6">
        <v>5.5</v>
      </c>
      <c r="P35" s="10">
        <f t="shared" si="5"/>
        <v>33.5</v>
      </c>
      <c r="Q35" s="10">
        <f t="shared" si="6"/>
        <v>2.9385964912280702</v>
      </c>
      <c r="R35" s="10">
        <v>5</v>
      </c>
      <c r="S35" s="10">
        <v>5.75</v>
      </c>
      <c r="T35" s="10">
        <f t="shared" si="7"/>
        <v>10.75</v>
      </c>
      <c r="U35" s="10">
        <f t="shared" si="8"/>
        <v>2.3291666666666666</v>
      </c>
      <c r="V35" s="10">
        <f>2*0.5/2</f>
        <v>0.5</v>
      </c>
      <c r="W35" s="10">
        <v>0</v>
      </c>
      <c r="X35" s="10">
        <f t="shared" si="15"/>
        <v>0</v>
      </c>
      <c r="Y35" s="10">
        <f t="shared" si="9"/>
        <v>9.2783771929824574</v>
      </c>
      <c r="Z35" s="10">
        <v>0</v>
      </c>
      <c r="AA35" s="10">
        <f t="shared" si="10"/>
        <v>9.2783771929824574</v>
      </c>
      <c r="AB35" s="33">
        <f t="shared" si="11"/>
        <v>9.9983771929824581</v>
      </c>
    </row>
    <row r="36" spans="1:29">
      <c r="A36" s="5">
        <v>95551056</v>
      </c>
      <c r="B36" s="5">
        <v>4</v>
      </c>
      <c r="C36" s="5">
        <v>11</v>
      </c>
      <c r="D36" s="5">
        <v>11</v>
      </c>
      <c r="E36" s="5">
        <v>4.5</v>
      </c>
      <c r="F36" s="20">
        <f t="shared" si="0"/>
        <v>30.5</v>
      </c>
      <c r="G36" s="7">
        <f t="shared" si="2"/>
        <v>1.0166666666666666</v>
      </c>
      <c r="H36" s="5">
        <v>5</v>
      </c>
      <c r="I36" s="5">
        <v>9</v>
      </c>
      <c r="J36" s="5">
        <v>3.5</v>
      </c>
      <c r="K36" s="5">
        <v>4</v>
      </c>
      <c r="L36" s="20">
        <f t="shared" si="3"/>
        <v>21.5</v>
      </c>
      <c r="M36" s="7">
        <f t="shared" si="4"/>
        <v>2.4517543859649122</v>
      </c>
      <c r="N36" s="6">
        <v>19</v>
      </c>
      <c r="O36" s="6">
        <v>12</v>
      </c>
      <c r="P36" s="10">
        <f t="shared" si="5"/>
        <v>31</v>
      </c>
      <c r="Q36" s="10">
        <f t="shared" si="6"/>
        <v>2.7192982456140351</v>
      </c>
      <c r="R36" s="10">
        <v>4.8</v>
      </c>
      <c r="S36" s="10">
        <v>3.5</v>
      </c>
      <c r="T36" s="10">
        <f t="shared" si="7"/>
        <v>8.3000000000000007</v>
      </c>
      <c r="U36" s="10">
        <f t="shared" si="8"/>
        <v>1.7983333333333333</v>
      </c>
      <c r="V36" s="10">
        <f>2*0.5/2</f>
        <v>0.5</v>
      </c>
      <c r="W36" s="10">
        <v>5.5</v>
      </c>
      <c r="X36" s="10">
        <f>W36*2/15.5</f>
        <v>0.70967741935483875</v>
      </c>
      <c r="Y36" s="10">
        <f t="shared" si="9"/>
        <v>9.1957300509337863</v>
      </c>
      <c r="Z36" s="10">
        <v>1</v>
      </c>
      <c r="AA36" s="10">
        <f t="shared" si="10"/>
        <v>10.195730050933786</v>
      </c>
      <c r="AB36" s="33">
        <f t="shared" si="11"/>
        <v>10.915730050933787</v>
      </c>
    </row>
    <row r="37" spans="1:29">
      <c r="A37" s="5">
        <v>93552035</v>
      </c>
      <c r="B37" s="5">
        <v>0</v>
      </c>
      <c r="C37" s="5">
        <v>5</v>
      </c>
      <c r="D37" s="5">
        <v>7</v>
      </c>
      <c r="E37" s="5">
        <v>2.5</v>
      </c>
      <c r="F37" s="20">
        <f t="shared" si="0"/>
        <v>14.5</v>
      </c>
      <c r="G37" s="7">
        <f t="shared" si="2"/>
        <v>0.48333333333333334</v>
      </c>
      <c r="H37" s="5">
        <v>5</v>
      </c>
      <c r="I37" s="5">
        <v>11</v>
      </c>
      <c r="J37" s="5">
        <v>5</v>
      </c>
      <c r="K37" s="5">
        <v>2</v>
      </c>
      <c r="L37" s="20">
        <f t="shared" si="3"/>
        <v>23</v>
      </c>
      <c r="M37" s="7">
        <f t="shared" si="4"/>
        <v>2.6228070175438596</v>
      </c>
      <c r="N37" s="6">
        <v>9.5</v>
      </c>
      <c r="O37" s="6">
        <v>0</v>
      </c>
      <c r="P37" s="10">
        <f t="shared" si="5"/>
        <v>9.5</v>
      </c>
      <c r="Q37" s="10">
        <f t="shared" si="6"/>
        <v>0.83333333333333337</v>
      </c>
      <c r="R37" s="10">
        <v>8.6999999999999993</v>
      </c>
      <c r="S37" s="10">
        <v>4</v>
      </c>
      <c r="T37" s="10">
        <f t="shared" si="7"/>
        <v>12.7</v>
      </c>
      <c r="U37" s="10">
        <f t="shared" si="8"/>
        <v>2.7516666666666665</v>
      </c>
      <c r="V37" s="10">
        <f t="shared" si="12"/>
        <v>0.45</v>
      </c>
      <c r="W37" s="10">
        <v>8</v>
      </c>
      <c r="X37" s="10">
        <f t="shared" ref="X37:X40" si="16">W37*2/15.5</f>
        <v>1.032258064516129</v>
      </c>
      <c r="Y37" s="10">
        <f t="shared" si="9"/>
        <v>8.1733984153933221</v>
      </c>
      <c r="Z37" s="10">
        <v>0</v>
      </c>
      <c r="AA37" s="10">
        <f t="shared" si="10"/>
        <v>8.1733984153933221</v>
      </c>
      <c r="AB37" s="33">
        <f t="shared" si="11"/>
        <v>8.8933984153933228</v>
      </c>
    </row>
    <row r="38" spans="1:29">
      <c r="A38" s="5">
        <v>94551039</v>
      </c>
      <c r="B38" s="5">
        <v>2</v>
      </c>
      <c r="C38" s="5">
        <v>0</v>
      </c>
      <c r="D38" s="5">
        <v>2</v>
      </c>
      <c r="E38" s="5">
        <v>4</v>
      </c>
      <c r="F38" s="20">
        <f t="shared" si="0"/>
        <v>8</v>
      </c>
      <c r="G38" s="7">
        <f t="shared" si="2"/>
        <v>0.26666666666666666</v>
      </c>
      <c r="H38" s="5">
        <v>6</v>
      </c>
      <c r="I38" s="5">
        <v>10</v>
      </c>
      <c r="J38" s="5">
        <v>1.5</v>
      </c>
      <c r="K38" s="5">
        <v>1</v>
      </c>
      <c r="L38" s="20">
        <f t="shared" si="3"/>
        <v>18.5</v>
      </c>
      <c r="M38" s="7">
        <f t="shared" si="4"/>
        <v>2.1096491228070176</v>
      </c>
      <c r="N38" s="6">
        <v>18</v>
      </c>
      <c r="O38" s="6">
        <v>4.25</v>
      </c>
      <c r="P38" s="10">
        <f t="shared" si="5"/>
        <v>22.25</v>
      </c>
      <c r="Q38" s="10">
        <f t="shared" si="6"/>
        <v>1.9517543859649122</v>
      </c>
      <c r="R38" s="10">
        <v>3.95</v>
      </c>
      <c r="S38" s="10">
        <v>1.25</v>
      </c>
      <c r="T38" s="10">
        <f t="shared" si="7"/>
        <v>5.2</v>
      </c>
      <c r="U38" s="10">
        <f t="shared" si="8"/>
        <v>1.1266666666666667</v>
      </c>
      <c r="V38" s="10">
        <f>2*0.5/2</f>
        <v>0.5</v>
      </c>
      <c r="W38" s="10">
        <v>2</v>
      </c>
      <c r="X38" s="10">
        <f t="shared" si="16"/>
        <v>0.25806451612903225</v>
      </c>
      <c r="Y38" s="10">
        <f t="shared" si="9"/>
        <v>6.2128013582342954</v>
      </c>
      <c r="Z38" s="10">
        <v>1</v>
      </c>
      <c r="AA38" s="10">
        <f t="shared" si="10"/>
        <v>7.2128013582342954</v>
      </c>
      <c r="AB38" s="33">
        <f t="shared" si="11"/>
        <v>7.9328013582342951</v>
      </c>
    </row>
    <row r="39" spans="1:29" s="26" customFormat="1">
      <c r="A39" s="22">
        <v>95551060</v>
      </c>
      <c r="B39" s="22">
        <v>1</v>
      </c>
      <c r="C39" s="22">
        <v>4</v>
      </c>
      <c r="D39" s="22">
        <v>6</v>
      </c>
      <c r="E39" s="22">
        <v>5</v>
      </c>
      <c r="F39" s="23">
        <f t="shared" si="0"/>
        <v>16</v>
      </c>
      <c r="G39" s="24">
        <f>F39*(2.5+1.16)/75</f>
        <v>0.78080000000000005</v>
      </c>
      <c r="H39" s="22">
        <v>0</v>
      </c>
      <c r="I39" s="22">
        <v>0</v>
      </c>
      <c r="J39" s="22">
        <v>0</v>
      </c>
      <c r="K39" s="22">
        <v>0</v>
      </c>
      <c r="L39" s="23">
        <f t="shared" si="3"/>
        <v>0</v>
      </c>
      <c r="M39" s="24">
        <f t="shared" si="4"/>
        <v>0</v>
      </c>
      <c r="N39" s="22">
        <v>18</v>
      </c>
      <c r="O39" s="22">
        <v>9</v>
      </c>
      <c r="P39" s="25">
        <f t="shared" si="5"/>
        <v>27</v>
      </c>
      <c r="Q39" s="25">
        <f>P39*(5+2.32)/57</f>
        <v>3.4673684210526319</v>
      </c>
      <c r="R39" s="25">
        <v>4.9000000000000004</v>
      </c>
      <c r="S39" s="25">
        <v>7</v>
      </c>
      <c r="T39" s="25">
        <f t="shared" si="7"/>
        <v>11.9</v>
      </c>
      <c r="U39" s="25">
        <f>T39*(6.5+3.02)/30</f>
        <v>3.7762666666666664</v>
      </c>
      <c r="V39" s="25">
        <f t="shared" si="12"/>
        <v>0.45</v>
      </c>
      <c r="W39" s="25">
        <v>8</v>
      </c>
      <c r="X39" s="25">
        <f t="shared" si="16"/>
        <v>1.032258064516129</v>
      </c>
      <c r="Y39" s="25">
        <f t="shared" si="9"/>
        <v>9.5066931522354245</v>
      </c>
      <c r="Z39" s="25">
        <v>0</v>
      </c>
      <c r="AA39" s="25">
        <f t="shared" si="10"/>
        <v>9.5066931522354245</v>
      </c>
      <c r="AB39" s="34">
        <f t="shared" si="11"/>
        <v>10.226693152235425</v>
      </c>
      <c r="AC39" s="26" t="s">
        <v>28</v>
      </c>
    </row>
    <row r="40" spans="1:29">
      <c r="A40" s="5">
        <v>94551041</v>
      </c>
      <c r="B40" s="5">
        <v>5</v>
      </c>
      <c r="C40" s="5">
        <v>6</v>
      </c>
      <c r="D40" s="5">
        <v>8</v>
      </c>
      <c r="E40" s="5">
        <v>1.5</v>
      </c>
      <c r="F40" s="20">
        <f t="shared" si="0"/>
        <v>20.5</v>
      </c>
      <c r="G40" s="7">
        <f t="shared" si="2"/>
        <v>0.68333333333333335</v>
      </c>
      <c r="H40" s="5">
        <v>9</v>
      </c>
      <c r="I40" s="5">
        <v>11</v>
      </c>
      <c r="J40" s="5">
        <v>4.5</v>
      </c>
      <c r="K40" s="5">
        <v>6</v>
      </c>
      <c r="L40" s="20">
        <f t="shared" si="3"/>
        <v>30.5</v>
      </c>
      <c r="M40" s="7">
        <f t="shared" si="4"/>
        <v>3.4780701754385963</v>
      </c>
      <c r="N40" s="6">
        <v>31</v>
      </c>
      <c r="O40" s="6">
        <v>11.5</v>
      </c>
      <c r="P40" s="10">
        <f t="shared" si="5"/>
        <v>42.5</v>
      </c>
      <c r="Q40" s="10">
        <f t="shared" si="6"/>
        <v>3.7280701754385963</v>
      </c>
      <c r="R40" s="10">
        <v>7.05</v>
      </c>
      <c r="S40" s="10">
        <v>1.5</v>
      </c>
      <c r="T40" s="10">
        <f t="shared" si="7"/>
        <v>8.5500000000000007</v>
      </c>
      <c r="U40" s="10">
        <f t="shared" si="8"/>
        <v>1.8525</v>
      </c>
      <c r="V40" s="10">
        <f t="shared" si="12"/>
        <v>0.45</v>
      </c>
      <c r="W40" s="10">
        <v>4</v>
      </c>
      <c r="X40" s="10">
        <f t="shared" si="16"/>
        <v>0.5161290322580645</v>
      </c>
      <c r="Y40" s="10">
        <f t="shared" si="9"/>
        <v>10.708102716468588</v>
      </c>
      <c r="Z40" s="10">
        <v>0</v>
      </c>
      <c r="AA40" s="10">
        <f t="shared" si="10"/>
        <v>10.708102716468588</v>
      </c>
      <c r="AB40" s="33">
        <f t="shared" si="11"/>
        <v>11.428102716468588</v>
      </c>
    </row>
  </sheetData>
  <mergeCells count="7">
    <mergeCell ref="N1:Q1"/>
    <mergeCell ref="B1:G1"/>
    <mergeCell ref="Z1:Z2"/>
    <mergeCell ref="R1:U1"/>
    <mergeCell ref="V1:X1"/>
    <mergeCell ref="H1:M1"/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2019-01-22T13:36:47Z</dcterms:modified>
</cp:coreProperties>
</file>