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Group 01" sheetId="1" r:id="rId1"/>
    <sheet name="Ext. HWs_G01" sheetId="3" r:id="rId2"/>
    <sheet name="Group 02" sheetId="2" r:id="rId3"/>
    <sheet name="Ext. HWs_G02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4" l="1"/>
  <c r="W4" i="4"/>
  <c r="V5" i="4"/>
  <c r="W5" i="4" s="1"/>
  <c r="V6" i="4"/>
  <c r="W6" i="4" s="1"/>
  <c r="V7" i="4"/>
  <c r="W7" i="4"/>
  <c r="V8" i="4"/>
  <c r="W8" i="4" s="1"/>
  <c r="V9" i="4"/>
  <c r="W9" i="4" s="1"/>
  <c r="V10" i="4"/>
  <c r="W10" i="4" s="1"/>
  <c r="V11" i="4"/>
  <c r="W11" i="4" s="1"/>
  <c r="V12" i="4"/>
  <c r="W12" i="4" s="1"/>
  <c r="V13" i="4"/>
  <c r="W13" i="4" s="1"/>
  <c r="V14" i="4"/>
  <c r="W14" i="4" s="1"/>
  <c r="V15" i="4"/>
  <c r="W15" i="4" s="1"/>
  <c r="V16" i="4"/>
  <c r="W16" i="4" s="1"/>
  <c r="V17" i="4"/>
  <c r="W17" i="4" s="1"/>
  <c r="V18" i="4"/>
  <c r="W18" i="4" s="1"/>
  <c r="V19" i="4"/>
  <c r="W19" i="4" s="1"/>
  <c r="V20" i="4"/>
  <c r="W20" i="4" s="1"/>
  <c r="V21" i="4"/>
  <c r="W21" i="4" s="1"/>
  <c r="V22" i="4"/>
  <c r="W22" i="4" s="1"/>
  <c r="V23" i="4"/>
  <c r="W23" i="4" s="1"/>
  <c r="V3" i="4"/>
  <c r="W3" i="4" s="1"/>
  <c r="V4" i="3"/>
  <c r="W4" i="3" s="1"/>
  <c r="V5" i="3"/>
  <c r="W5" i="3" s="1"/>
  <c r="V6" i="3"/>
  <c r="W6" i="3" s="1"/>
  <c r="V7" i="3"/>
  <c r="W7" i="3" s="1"/>
  <c r="V8" i="3"/>
  <c r="W8" i="3" s="1"/>
  <c r="V9" i="3"/>
  <c r="W9" i="3" s="1"/>
  <c r="V10" i="3"/>
  <c r="W10" i="3" s="1"/>
  <c r="V11" i="3"/>
  <c r="W11" i="3" s="1"/>
  <c r="V12" i="3"/>
  <c r="W12" i="3" s="1"/>
  <c r="V13" i="3"/>
  <c r="W13" i="3" s="1"/>
  <c r="V14" i="3"/>
  <c r="W14" i="3" s="1"/>
  <c r="V15" i="3"/>
  <c r="W15" i="3" s="1"/>
  <c r="V16" i="3"/>
  <c r="W16" i="3" s="1"/>
  <c r="V17" i="3"/>
  <c r="W17" i="3" s="1"/>
  <c r="V18" i="3"/>
  <c r="W18" i="3" s="1"/>
  <c r="V19" i="3"/>
  <c r="W19" i="3" s="1"/>
  <c r="V20" i="3"/>
  <c r="W20" i="3" s="1"/>
  <c r="V21" i="3"/>
  <c r="W21" i="3" s="1"/>
  <c r="V22" i="3"/>
  <c r="W22" i="3" s="1"/>
  <c r="V23" i="3"/>
  <c r="W23" i="3" s="1"/>
  <c r="V24" i="3"/>
  <c r="W24" i="3" s="1"/>
  <c r="V25" i="3"/>
  <c r="W25" i="3" s="1"/>
  <c r="V26" i="3"/>
  <c r="W26" i="3" s="1"/>
  <c r="V27" i="3"/>
  <c r="W27" i="3" s="1"/>
  <c r="V28" i="3"/>
  <c r="W28" i="3" s="1"/>
  <c r="V29" i="3"/>
  <c r="W29" i="3" s="1"/>
  <c r="V30" i="3"/>
  <c r="W30" i="3" s="1"/>
  <c r="V31" i="3"/>
  <c r="W31" i="3" s="1"/>
  <c r="V32" i="3"/>
  <c r="W32" i="3" s="1"/>
  <c r="V33" i="3"/>
  <c r="W33" i="3" s="1"/>
  <c r="V3" i="3"/>
  <c r="W3" i="3" s="1"/>
  <c r="O4" i="2" l="1"/>
  <c r="P4" i="2" s="1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3" i="2"/>
  <c r="P3" i="2" s="1"/>
  <c r="O4" i="1"/>
  <c r="P4" i="1" s="1"/>
  <c r="O5" i="1"/>
  <c r="P5" i="1" s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" i="1"/>
  <c r="P3" i="1" s="1"/>
  <c r="H4" i="1" l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" i="1"/>
  <c r="I3" i="1" s="1"/>
  <c r="H5" i="2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17" i="2"/>
  <c r="I17" i="2" s="1"/>
  <c r="H3" i="2" l="1"/>
  <c r="I3" i="2" s="1"/>
  <c r="H4" i="2"/>
  <c r="I4" i="2" s="1"/>
  <c r="V3" i="1" l="1"/>
  <c r="W3" i="1" s="1"/>
  <c r="V4" i="1"/>
  <c r="W4" i="1" s="1"/>
  <c r="V5" i="1"/>
  <c r="W5" i="1" s="1"/>
  <c r="V6" i="1"/>
  <c r="W6" i="1" s="1"/>
  <c r="V7" i="1"/>
  <c r="W7" i="1" s="1"/>
  <c r="V8" i="1"/>
  <c r="W8" i="1" s="1"/>
  <c r="V9" i="1"/>
  <c r="W9" i="1" s="1"/>
  <c r="V10" i="1"/>
  <c r="W10" i="1" s="1"/>
  <c r="V11" i="1"/>
  <c r="W11" i="1" s="1"/>
  <c r="V12" i="1"/>
  <c r="W12" i="1" s="1"/>
  <c r="V13" i="1"/>
  <c r="W13" i="1" s="1"/>
  <c r="V14" i="1"/>
  <c r="W14" i="1" s="1"/>
  <c r="V15" i="1"/>
  <c r="W15" i="1" s="1"/>
  <c r="V16" i="1"/>
  <c r="W16" i="1" s="1"/>
  <c r="V17" i="1"/>
  <c r="W17" i="1" s="1"/>
  <c r="V18" i="1"/>
  <c r="W18" i="1" s="1"/>
  <c r="V19" i="1"/>
  <c r="W19" i="1" s="1"/>
  <c r="V20" i="1"/>
  <c r="W20" i="1" s="1"/>
  <c r="V21" i="1"/>
  <c r="W21" i="1" s="1"/>
  <c r="V22" i="1"/>
  <c r="W22" i="1" s="1"/>
  <c r="V23" i="1"/>
  <c r="W23" i="1" s="1"/>
  <c r="V24" i="1"/>
  <c r="W24" i="1" s="1"/>
  <c r="V25" i="1"/>
  <c r="W25" i="1" s="1"/>
  <c r="V26" i="1"/>
  <c r="W26" i="1" s="1"/>
  <c r="V28" i="1"/>
  <c r="W28" i="1" s="1"/>
  <c r="V29" i="1"/>
  <c r="W29" i="1" s="1"/>
  <c r="V30" i="1"/>
  <c r="W30" i="1" s="1"/>
  <c r="V31" i="1"/>
  <c r="W31" i="1" s="1"/>
  <c r="V32" i="1"/>
  <c r="W32" i="1" s="1"/>
  <c r="V33" i="1"/>
  <c r="W33" i="1" s="1"/>
  <c r="V27" i="1"/>
  <c r="W27" i="1" s="1"/>
  <c r="V3" i="2"/>
  <c r="W3" i="2" s="1"/>
  <c r="AH3" i="2" s="1"/>
  <c r="V4" i="2"/>
  <c r="W4" i="2" s="1"/>
  <c r="AA4" i="2" s="1"/>
  <c r="V5" i="2"/>
  <c r="W5" i="2" s="1"/>
  <c r="V6" i="2"/>
  <c r="W6" i="2" s="1"/>
  <c r="V7" i="2"/>
  <c r="W7" i="2" s="1"/>
  <c r="V8" i="2"/>
  <c r="W8" i="2" s="1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AH33" i="1" l="1"/>
  <c r="AE33" i="1"/>
  <c r="AA33" i="1"/>
  <c r="AD33" i="1"/>
  <c r="AG33" i="1"/>
  <c r="X33" i="1"/>
  <c r="AF33" i="1"/>
  <c r="AC33" i="1"/>
  <c r="Y33" i="1"/>
  <c r="Z33" i="1"/>
  <c r="AB33" i="1"/>
  <c r="AF31" i="1"/>
  <c r="AE31" i="1"/>
  <c r="AA31" i="1"/>
  <c r="AB31" i="1"/>
  <c r="AD31" i="1"/>
  <c r="AH31" i="1"/>
  <c r="AG31" i="1"/>
  <c r="AC31" i="1"/>
  <c r="Y31" i="1"/>
  <c r="X31" i="1"/>
  <c r="Z31" i="1"/>
  <c r="AH29" i="1"/>
  <c r="AE29" i="1"/>
  <c r="AA29" i="1"/>
  <c r="AG29" i="1"/>
  <c r="Z29" i="1"/>
  <c r="X29" i="1"/>
  <c r="AF29" i="1"/>
  <c r="AC29" i="1"/>
  <c r="Y29" i="1"/>
  <c r="AD29" i="1"/>
  <c r="AB29" i="1"/>
  <c r="AG26" i="1"/>
  <c r="AD26" i="1"/>
  <c r="Z26" i="1"/>
  <c r="AC26" i="1"/>
  <c r="AF26" i="1"/>
  <c r="AA26" i="1"/>
  <c r="AH26" i="1"/>
  <c r="AB26" i="1"/>
  <c r="X26" i="1"/>
  <c r="Y26" i="1"/>
  <c r="AE26" i="1"/>
  <c r="AF24" i="1"/>
  <c r="AB24" i="1"/>
  <c r="X24" i="1"/>
  <c r="AA24" i="1"/>
  <c r="AC24" i="1"/>
  <c r="AG24" i="1"/>
  <c r="AD24" i="1"/>
  <c r="Z24" i="1"/>
  <c r="AE24" i="1"/>
  <c r="AH24" i="1"/>
  <c r="Y24" i="1"/>
  <c r="AG22" i="1"/>
  <c r="AD22" i="1"/>
  <c r="Z22" i="1"/>
  <c r="AF22" i="1"/>
  <c r="Y22" i="1"/>
  <c r="AA22" i="1"/>
  <c r="AH22" i="1"/>
  <c r="AB22" i="1"/>
  <c r="X22" i="1"/>
  <c r="AC22" i="1"/>
  <c r="AE22" i="1"/>
  <c r="AF20" i="1"/>
  <c r="AB20" i="1"/>
  <c r="X20" i="1"/>
  <c r="AE20" i="1"/>
  <c r="AC20" i="1"/>
  <c r="AG20" i="1"/>
  <c r="AD20" i="1"/>
  <c r="Z20" i="1"/>
  <c r="AH20" i="1"/>
  <c r="AA20" i="1"/>
  <c r="Y20" i="1"/>
  <c r="AG18" i="1"/>
  <c r="AD18" i="1"/>
  <c r="Z18" i="1"/>
  <c r="AC18" i="1"/>
  <c r="AF18" i="1"/>
  <c r="AA18" i="1"/>
  <c r="AH18" i="1"/>
  <c r="AB18" i="1"/>
  <c r="X18" i="1"/>
  <c r="Y18" i="1"/>
  <c r="AE18" i="1"/>
  <c r="AE16" i="1"/>
  <c r="AD16" i="1"/>
  <c r="Z16" i="1"/>
  <c r="AA16" i="1"/>
  <c r="AC16" i="1"/>
  <c r="AG16" i="1"/>
  <c r="AF16" i="1"/>
  <c r="AB16" i="1"/>
  <c r="X16" i="1"/>
  <c r="AH16" i="1"/>
  <c r="Y16" i="1"/>
  <c r="AG14" i="1"/>
  <c r="AH14" i="1"/>
  <c r="AB14" i="1"/>
  <c r="X14" i="1"/>
  <c r="AC14" i="1"/>
  <c r="AA14" i="1"/>
  <c r="AE14" i="1"/>
  <c r="AD14" i="1"/>
  <c r="Z14" i="1"/>
  <c r="AF14" i="1"/>
  <c r="Y14" i="1"/>
  <c r="AE12" i="1"/>
  <c r="AD12" i="1"/>
  <c r="Z12" i="1"/>
  <c r="AH12" i="1"/>
  <c r="AC12" i="1"/>
  <c r="AG12" i="1"/>
  <c r="AF12" i="1"/>
  <c r="AB12" i="1"/>
  <c r="X12" i="1"/>
  <c r="AA12" i="1"/>
  <c r="Y12" i="1"/>
  <c r="AG10" i="1"/>
  <c r="AH10" i="1"/>
  <c r="AB10" i="1"/>
  <c r="X10" i="1"/>
  <c r="Y10" i="1"/>
  <c r="AA10" i="1"/>
  <c r="AE10" i="1"/>
  <c r="AD10" i="1"/>
  <c r="Z10" i="1"/>
  <c r="AC10" i="1"/>
  <c r="AF10" i="1"/>
  <c r="AE8" i="1"/>
  <c r="AD8" i="1"/>
  <c r="Z8" i="1"/>
  <c r="AA8" i="1"/>
  <c r="AC8" i="1"/>
  <c r="AG8" i="1"/>
  <c r="AF8" i="1"/>
  <c r="AB8" i="1"/>
  <c r="X8" i="1"/>
  <c r="AH8" i="1"/>
  <c r="Y8" i="1"/>
  <c r="AG6" i="1"/>
  <c r="AH6" i="1"/>
  <c r="AB6" i="1"/>
  <c r="X6" i="1"/>
  <c r="AC6" i="1"/>
  <c r="AA6" i="1"/>
  <c r="AE6" i="1"/>
  <c r="AD6" i="1"/>
  <c r="Z6" i="1"/>
  <c r="AF6" i="1"/>
  <c r="Y6" i="1"/>
  <c r="AE4" i="1"/>
  <c r="AD4" i="1"/>
  <c r="Z4" i="1"/>
  <c r="AH4" i="1"/>
  <c r="AC4" i="1"/>
  <c r="AG4" i="1"/>
  <c r="AF4" i="1"/>
  <c r="AB4" i="1"/>
  <c r="X4" i="1"/>
  <c r="AA4" i="1"/>
  <c r="Y4" i="1"/>
  <c r="AF27" i="1"/>
  <c r="AE27" i="1"/>
  <c r="AA27" i="1"/>
  <c r="AB27" i="1"/>
  <c r="AD27" i="1"/>
  <c r="AH27" i="1"/>
  <c r="AG27" i="1"/>
  <c r="AC27" i="1"/>
  <c r="Y27" i="1"/>
  <c r="X27" i="1"/>
  <c r="Z27" i="1"/>
  <c r="AF32" i="1"/>
  <c r="AB32" i="1"/>
  <c r="X32" i="1"/>
  <c r="AA32" i="1"/>
  <c r="AC32" i="1"/>
  <c r="AG32" i="1"/>
  <c r="AD32" i="1"/>
  <c r="Z32" i="1"/>
  <c r="AE32" i="1"/>
  <c r="AH32" i="1"/>
  <c r="Y32" i="1"/>
  <c r="AG30" i="1"/>
  <c r="AD30" i="1"/>
  <c r="Z30" i="1"/>
  <c r="AF30" i="1"/>
  <c r="Y30" i="1"/>
  <c r="AA30" i="1"/>
  <c r="AH30" i="1"/>
  <c r="AB30" i="1"/>
  <c r="X30" i="1"/>
  <c r="AC30" i="1"/>
  <c r="AE30" i="1"/>
  <c r="AF28" i="1"/>
  <c r="AB28" i="1"/>
  <c r="X28" i="1"/>
  <c r="AE28" i="1"/>
  <c r="AC28" i="1"/>
  <c r="AG28" i="1"/>
  <c r="AD28" i="1"/>
  <c r="Z28" i="1"/>
  <c r="AH28" i="1"/>
  <c r="AA28" i="1"/>
  <c r="Y28" i="1"/>
  <c r="AH25" i="1"/>
  <c r="AE25" i="1"/>
  <c r="AA25" i="1"/>
  <c r="AD25" i="1"/>
  <c r="AG25" i="1"/>
  <c r="X25" i="1"/>
  <c r="AF25" i="1"/>
  <c r="AC25" i="1"/>
  <c r="Y25" i="1"/>
  <c r="Z25" i="1"/>
  <c r="AB25" i="1"/>
  <c r="AH23" i="1"/>
  <c r="AG23" i="1"/>
  <c r="AC23" i="1"/>
  <c r="Y23" i="1"/>
  <c r="X23" i="1"/>
  <c r="Z23" i="1"/>
  <c r="AF23" i="1"/>
  <c r="AE23" i="1"/>
  <c r="AA23" i="1"/>
  <c r="AB23" i="1"/>
  <c r="AD23" i="1"/>
  <c r="AF21" i="1"/>
  <c r="AC21" i="1"/>
  <c r="Y21" i="1"/>
  <c r="AD21" i="1"/>
  <c r="AB21" i="1"/>
  <c r="AH21" i="1"/>
  <c r="AE21" i="1"/>
  <c r="AA21" i="1"/>
  <c r="AG21" i="1"/>
  <c r="Z21" i="1"/>
  <c r="X21" i="1"/>
  <c r="AI21" i="1" s="1"/>
  <c r="AN21" i="1" s="1"/>
  <c r="AP21" i="1" s="1"/>
  <c r="AH19" i="1"/>
  <c r="AG19" i="1"/>
  <c r="AC19" i="1"/>
  <c r="Y19" i="1"/>
  <c r="X19" i="1"/>
  <c r="Z19" i="1"/>
  <c r="AF19" i="1"/>
  <c r="AE19" i="1"/>
  <c r="AA19" i="1"/>
  <c r="AB19" i="1"/>
  <c r="AD19" i="1"/>
  <c r="AF17" i="1"/>
  <c r="AC17" i="1"/>
  <c r="Y17" i="1"/>
  <c r="Z17" i="1"/>
  <c r="AB17" i="1"/>
  <c r="AH17" i="1"/>
  <c r="AE17" i="1"/>
  <c r="AA17" i="1"/>
  <c r="AD17" i="1"/>
  <c r="AG17" i="1"/>
  <c r="X17" i="1"/>
  <c r="AI17" i="1" s="1"/>
  <c r="AN17" i="1" s="1"/>
  <c r="AP17" i="1" s="1"/>
  <c r="AH15" i="1"/>
  <c r="AG15" i="1"/>
  <c r="AA15" i="1"/>
  <c r="AE15" i="1"/>
  <c r="X15" i="1"/>
  <c r="Z15" i="1"/>
  <c r="AF15" i="1"/>
  <c r="AC15" i="1"/>
  <c r="Y15" i="1"/>
  <c r="AB15" i="1"/>
  <c r="AD15" i="1"/>
  <c r="AF13" i="1"/>
  <c r="AC13" i="1"/>
  <c r="Y13" i="1"/>
  <c r="AD13" i="1"/>
  <c r="AB13" i="1"/>
  <c r="AH13" i="1"/>
  <c r="AE13" i="1"/>
  <c r="AA13" i="1"/>
  <c r="AG13" i="1"/>
  <c r="Z13" i="1"/>
  <c r="X13" i="1"/>
  <c r="AI13" i="1" s="1"/>
  <c r="AN13" i="1" s="1"/>
  <c r="AP13" i="1" s="1"/>
  <c r="AH11" i="1"/>
  <c r="AG11" i="1"/>
  <c r="AA11" i="1"/>
  <c r="AB11" i="1"/>
  <c r="AE11" i="1"/>
  <c r="Z11" i="1"/>
  <c r="AF11" i="1"/>
  <c r="AC11" i="1"/>
  <c r="Y11" i="1"/>
  <c r="X11" i="1"/>
  <c r="AI11" i="1" s="1"/>
  <c r="AN11" i="1" s="1"/>
  <c r="AP11" i="1" s="1"/>
  <c r="AD11" i="1"/>
  <c r="AF9" i="1"/>
  <c r="AC9" i="1"/>
  <c r="Y9" i="1"/>
  <c r="Z9" i="1"/>
  <c r="AB9" i="1"/>
  <c r="AH9" i="1"/>
  <c r="AE9" i="1"/>
  <c r="AA9" i="1"/>
  <c r="AD9" i="1"/>
  <c r="AG9" i="1"/>
  <c r="X9" i="1"/>
  <c r="AI9" i="1" s="1"/>
  <c r="AN9" i="1" s="1"/>
  <c r="AP9" i="1" s="1"/>
  <c r="AH7" i="1"/>
  <c r="AG7" i="1"/>
  <c r="AA7" i="1"/>
  <c r="AE7" i="1"/>
  <c r="X7" i="1"/>
  <c r="Z7" i="1"/>
  <c r="AF7" i="1"/>
  <c r="AC7" i="1"/>
  <c r="Y7" i="1"/>
  <c r="AB7" i="1"/>
  <c r="AD7" i="1"/>
  <c r="AF5" i="1"/>
  <c r="AC5" i="1"/>
  <c r="Y5" i="1"/>
  <c r="AD5" i="1"/>
  <c r="AB5" i="1"/>
  <c r="AH5" i="1"/>
  <c r="AE5" i="1"/>
  <c r="AA5" i="1"/>
  <c r="AG5" i="1"/>
  <c r="Z5" i="1"/>
  <c r="X5" i="1"/>
  <c r="AI5" i="1" s="1"/>
  <c r="AN5" i="1" s="1"/>
  <c r="AP5" i="1" s="1"/>
  <c r="AG3" i="1"/>
  <c r="AD3" i="1"/>
  <c r="Z3" i="1"/>
  <c r="AC3" i="1"/>
  <c r="AF3" i="1"/>
  <c r="AA3" i="1"/>
  <c r="AH3" i="1"/>
  <c r="AB3" i="1"/>
  <c r="X3" i="1"/>
  <c r="Y3" i="1"/>
  <c r="AE3" i="1"/>
  <c r="Z21" i="2"/>
  <c r="AD21" i="2"/>
  <c r="AH21" i="2"/>
  <c r="AA21" i="2"/>
  <c r="AE21" i="2"/>
  <c r="X21" i="2"/>
  <c r="AB21" i="2"/>
  <c r="AF21" i="2"/>
  <c r="Y21" i="2"/>
  <c r="AC21" i="2"/>
  <c r="AG21" i="2"/>
  <c r="X19" i="2"/>
  <c r="AB19" i="2"/>
  <c r="AF19" i="2"/>
  <c r="Y19" i="2"/>
  <c r="AC19" i="2"/>
  <c r="AG19" i="2"/>
  <c r="Z19" i="2"/>
  <c r="AD19" i="2"/>
  <c r="AH19" i="2"/>
  <c r="AA19" i="2"/>
  <c r="AE19" i="2"/>
  <c r="X17" i="2"/>
  <c r="AB17" i="2"/>
  <c r="AF17" i="2"/>
  <c r="Y17" i="2"/>
  <c r="AC17" i="2"/>
  <c r="AG17" i="2"/>
  <c r="Z17" i="2"/>
  <c r="AD17" i="2"/>
  <c r="AH17" i="2"/>
  <c r="AA17" i="2"/>
  <c r="AE17" i="2"/>
  <c r="X15" i="2"/>
  <c r="AB15" i="2"/>
  <c r="AF15" i="2"/>
  <c r="Y15" i="2"/>
  <c r="AC15" i="2"/>
  <c r="AG15" i="2"/>
  <c r="Z15" i="2"/>
  <c r="AD15" i="2"/>
  <c r="AH15" i="2"/>
  <c r="AA15" i="2"/>
  <c r="AE15" i="2"/>
  <c r="Z13" i="2"/>
  <c r="AD13" i="2"/>
  <c r="AH13" i="2"/>
  <c r="AA13" i="2"/>
  <c r="AE13" i="2"/>
  <c r="X13" i="2"/>
  <c r="AB13" i="2"/>
  <c r="AF13" i="2"/>
  <c r="Y13" i="2"/>
  <c r="AC13" i="2"/>
  <c r="AG13" i="2"/>
  <c r="X11" i="2"/>
  <c r="AB11" i="2"/>
  <c r="AF11" i="2"/>
  <c r="Y11" i="2"/>
  <c r="AC11" i="2"/>
  <c r="AG11" i="2"/>
  <c r="Z11" i="2"/>
  <c r="AD11" i="2"/>
  <c r="AH11" i="2"/>
  <c r="AA11" i="2"/>
  <c r="AE11" i="2"/>
  <c r="AA9" i="2"/>
  <c r="AE9" i="2"/>
  <c r="X9" i="2"/>
  <c r="AB9" i="2"/>
  <c r="AF9" i="2"/>
  <c r="Y9" i="2"/>
  <c r="AC9" i="2"/>
  <c r="AG9" i="2"/>
  <c r="Z9" i="2"/>
  <c r="AD9" i="2"/>
  <c r="AH9" i="2"/>
  <c r="Y7" i="2"/>
  <c r="AC7" i="2"/>
  <c r="AG7" i="2"/>
  <c r="Z7" i="2"/>
  <c r="AD7" i="2"/>
  <c r="AH7" i="2"/>
  <c r="AA7" i="2"/>
  <c r="AE7" i="2"/>
  <c r="X7" i="2"/>
  <c r="AB7" i="2"/>
  <c r="AF7" i="2"/>
  <c r="AA5" i="2"/>
  <c r="AE5" i="2"/>
  <c r="X5" i="2"/>
  <c r="AB5" i="2"/>
  <c r="AF5" i="2"/>
  <c r="Y5" i="2"/>
  <c r="AC5" i="2"/>
  <c r="AG5" i="2"/>
  <c r="Z5" i="2"/>
  <c r="AD5" i="2"/>
  <c r="AH5" i="2"/>
  <c r="AH4" i="2"/>
  <c r="AD4" i="2"/>
  <c r="Z4" i="2"/>
  <c r="AG4" i="2"/>
  <c r="AC4" i="2"/>
  <c r="Y4" i="2"/>
  <c r="AA3" i="2"/>
  <c r="AE3" i="2"/>
  <c r="X3" i="2"/>
  <c r="AB3" i="2"/>
  <c r="AF3" i="2"/>
  <c r="X23" i="2"/>
  <c r="AB23" i="2"/>
  <c r="AF23" i="2"/>
  <c r="Y23" i="2"/>
  <c r="AC23" i="2"/>
  <c r="AG23" i="2"/>
  <c r="Z23" i="2"/>
  <c r="AD23" i="2"/>
  <c r="AH23" i="2"/>
  <c r="AA23" i="2"/>
  <c r="AE23" i="2"/>
  <c r="AA22" i="2"/>
  <c r="AE22" i="2"/>
  <c r="X22" i="2"/>
  <c r="AB22" i="2"/>
  <c r="AF22" i="2"/>
  <c r="Y22" i="2"/>
  <c r="AC22" i="2"/>
  <c r="AG22" i="2"/>
  <c r="Z22" i="2"/>
  <c r="AD22" i="2"/>
  <c r="AH22" i="2"/>
  <c r="Y20" i="2"/>
  <c r="AC20" i="2"/>
  <c r="AG20" i="2"/>
  <c r="Z20" i="2"/>
  <c r="AD20" i="2"/>
  <c r="AH20" i="2"/>
  <c r="AA20" i="2"/>
  <c r="AE20" i="2"/>
  <c r="X20" i="2"/>
  <c r="AB20" i="2"/>
  <c r="AF20" i="2"/>
  <c r="AA18" i="2"/>
  <c r="AE18" i="2"/>
  <c r="X18" i="2"/>
  <c r="AB18" i="2"/>
  <c r="AF18" i="2"/>
  <c r="Y18" i="2"/>
  <c r="AC18" i="2"/>
  <c r="AG18" i="2"/>
  <c r="Z18" i="2"/>
  <c r="AD18" i="2"/>
  <c r="AH18" i="2"/>
  <c r="AA16" i="2"/>
  <c r="AE16" i="2"/>
  <c r="X16" i="2"/>
  <c r="AB16" i="2"/>
  <c r="AF16" i="2"/>
  <c r="Y16" i="2"/>
  <c r="AC16" i="2"/>
  <c r="AG16" i="2"/>
  <c r="Z16" i="2"/>
  <c r="AD16" i="2"/>
  <c r="AH16" i="2"/>
  <c r="Y14" i="2"/>
  <c r="AC14" i="2"/>
  <c r="AG14" i="2"/>
  <c r="Z14" i="2"/>
  <c r="AD14" i="2"/>
  <c r="AH14" i="2"/>
  <c r="AA14" i="2"/>
  <c r="AE14" i="2"/>
  <c r="X14" i="2"/>
  <c r="AB14" i="2"/>
  <c r="AF14" i="2"/>
  <c r="AA12" i="2"/>
  <c r="AE12" i="2"/>
  <c r="X12" i="2"/>
  <c r="AB12" i="2"/>
  <c r="AF12" i="2"/>
  <c r="Y12" i="2"/>
  <c r="AC12" i="2"/>
  <c r="AG12" i="2"/>
  <c r="Z12" i="2"/>
  <c r="AD12" i="2"/>
  <c r="AH12" i="2"/>
  <c r="Y10" i="2"/>
  <c r="AC10" i="2"/>
  <c r="AG10" i="2"/>
  <c r="Z10" i="2"/>
  <c r="AD10" i="2"/>
  <c r="AH10" i="2"/>
  <c r="AA10" i="2"/>
  <c r="AE10" i="2"/>
  <c r="X10" i="2"/>
  <c r="AB10" i="2"/>
  <c r="AF10" i="2"/>
  <c r="AI10" i="2" s="1"/>
  <c r="AN10" i="2" s="1"/>
  <c r="AP10" i="2" s="1"/>
  <c r="AA8" i="2"/>
  <c r="AE8" i="2"/>
  <c r="X8" i="2"/>
  <c r="AB8" i="2"/>
  <c r="AF8" i="2"/>
  <c r="Y8" i="2"/>
  <c r="AC8" i="2"/>
  <c r="AG8" i="2"/>
  <c r="Z8" i="2"/>
  <c r="AD8" i="2"/>
  <c r="AH8" i="2"/>
  <c r="Y6" i="2"/>
  <c r="AC6" i="2"/>
  <c r="AG6" i="2"/>
  <c r="Z6" i="2"/>
  <c r="AD6" i="2"/>
  <c r="AH6" i="2"/>
  <c r="AA6" i="2"/>
  <c r="AE6" i="2"/>
  <c r="X6" i="2"/>
  <c r="AI6" i="2" s="1"/>
  <c r="AN6" i="2" s="1"/>
  <c r="AP6" i="2" s="1"/>
  <c r="AB6" i="2"/>
  <c r="AF6" i="2"/>
  <c r="AF4" i="2"/>
  <c r="AB4" i="2"/>
  <c r="X4" i="2"/>
  <c r="AE4" i="2"/>
  <c r="Y3" i="2"/>
  <c r="AC3" i="2"/>
  <c r="AG3" i="2"/>
  <c r="Z3" i="2"/>
  <c r="AD3" i="2"/>
  <c r="AI30" i="1" l="1"/>
  <c r="AN30" i="1" s="1"/>
  <c r="AP30" i="1" s="1"/>
  <c r="AI18" i="1"/>
  <c r="AN18" i="1" s="1"/>
  <c r="AP18" i="1" s="1"/>
  <c r="AI22" i="1"/>
  <c r="AN22" i="1" s="1"/>
  <c r="AP22" i="1" s="1"/>
  <c r="AI26" i="1"/>
  <c r="AN26" i="1" s="1"/>
  <c r="AP26" i="1" s="1"/>
  <c r="AI29" i="1"/>
  <c r="AN29" i="1" s="1"/>
  <c r="AP29" i="1" s="1"/>
  <c r="AI33" i="1"/>
  <c r="AN33" i="1" s="1"/>
  <c r="AP33" i="1" s="1"/>
  <c r="AI3" i="1"/>
  <c r="AN3" i="1" s="1"/>
  <c r="AP3" i="1" s="1"/>
  <c r="AI7" i="1"/>
  <c r="AN7" i="1" s="1"/>
  <c r="AP7" i="1" s="1"/>
  <c r="AI15" i="1"/>
  <c r="AN15" i="1" s="1"/>
  <c r="AP15" i="1" s="1"/>
  <c r="AI19" i="1"/>
  <c r="AN19" i="1" s="1"/>
  <c r="AP19" i="1" s="1"/>
  <c r="AI23" i="1"/>
  <c r="AN23" i="1" s="1"/>
  <c r="AP23" i="1" s="1"/>
  <c r="AI25" i="1"/>
  <c r="AN25" i="1" s="1"/>
  <c r="AP25" i="1" s="1"/>
  <c r="AI28" i="1"/>
  <c r="AN28" i="1" s="1"/>
  <c r="AP28" i="1" s="1"/>
  <c r="AI32" i="1"/>
  <c r="AN32" i="1" s="1"/>
  <c r="AP32" i="1" s="1"/>
  <c r="AI27" i="1"/>
  <c r="AN27" i="1" s="1"/>
  <c r="AP27" i="1" s="1"/>
  <c r="AI4" i="1"/>
  <c r="AN4" i="1" s="1"/>
  <c r="AP4" i="1" s="1"/>
  <c r="AI6" i="1"/>
  <c r="AN6" i="1" s="1"/>
  <c r="AP6" i="1" s="1"/>
  <c r="AI8" i="1"/>
  <c r="AN8" i="1" s="1"/>
  <c r="AP8" i="1" s="1"/>
  <c r="AI10" i="1"/>
  <c r="AN10" i="1" s="1"/>
  <c r="AP10" i="1" s="1"/>
  <c r="AI12" i="1"/>
  <c r="AN12" i="1" s="1"/>
  <c r="AP12" i="1" s="1"/>
  <c r="AI14" i="1"/>
  <c r="AN14" i="1" s="1"/>
  <c r="AP14" i="1" s="1"/>
  <c r="AI16" i="1"/>
  <c r="AN16" i="1" s="1"/>
  <c r="AP16" i="1" s="1"/>
  <c r="AI20" i="1"/>
  <c r="AN20" i="1" s="1"/>
  <c r="AP20" i="1" s="1"/>
  <c r="AI24" i="1"/>
  <c r="AN24" i="1" s="1"/>
  <c r="AP24" i="1" s="1"/>
  <c r="AI31" i="1"/>
  <c r="AN31" i="1" s="1"/>
  <c r="AP31" i="1" s="1"/>
  <c r="AI14" i="2"/>
  <c r="AN14" i="2" s="1"/>
  <c r="AP14" i="2" s="1"/>
  <c r="AI18" i="2"/>
  <c r="AN18" i="2" s="1"/>
  <c r="AP18" i="2" s="1"/>
  <c r="AI22" i="2"/>
  <c r="AN22" i="2" s="1"/>
  <c r="AP22" i="2" s="1"/>
  <c r="AI3" i="2"/>
  <c r="AN3" i="2" s="1"/>
  <c r="AP3" i="2" s="1"/>
  <c r="AI7" i="2"/>
  <c r="AN7" i="2" s="1"/>
  <c r="AP7" i="2" s="1"/>
  <c r="AI11" i="2"/>
  <c r="AN11" i="2" s="1"/>
  <c r="AP11" i="2" s="1"/>
  <c r="AI13" i="2"/>
  <c r="AN13" i="2" s="1"/>
  <c r="AP13" i="2" s="1"/>
  <c r="AI15" i="2"/>
  <c r="AN15" i="2" s="1"/>
  <c r="AP15" i="2" s="1"/>
  <c r="AI19" i="2"/>
  <c r="AN19" i="2" s="1"/>
  <c r="AP19" i="2" s="1"/>
  <c r="AI21" i="2"/>
  <c r="AN21" i="2" s="1"/>
  <c r="AP21" i="2" s="1"/>
  <c r="AI4" i="2"/>
  <c r="AN4" i="2" s="1"/>
  <c r="AP4" i="2" s="1"/>
  <c r="AI8" i="2"/>
  <c r="AN8" i="2" s="1"/>
  <c r="AP8" i="2" s="1"/>
  <c r="AI12" i="2"/>
  <c r="AN12" i="2" s="1"/>
  <c r="AP12" i="2" s="1"/>
  <c r="AI16" i="2"/>
  <c r="AN16" i="2" s="1"/>
  <c r="AP16" i="2" s="1"/>
  <c r="AI20" i="2"/>
  <c r="AN20" i="2" s="1"/>
  <c r="AP20" i="2" s="1"/>
  <c r="AI23" i="2"/>
  <c r="AN23" i="2" s="1"/>
  <c r="AP23" i="2" s="1"/>
  <c r="AI5" i="2"/>
  <c r="AN5" i="2" s="1"/>
  <c r="AP5" i="2" s="1"/>
  <c r="AI9" i="2"/>
  <c r="AN9" i="2" s="1"/>
  <c r="AP9" i="2" s="1"/>
  <c r="AI17" i="2"/>
  <c r="AN17" i="2" s="1"/>
  <c r="AP17" i="2" s="1"/>
</calcChain>
</file>

<file path=xl/sharedStrings.xml><?xml version="1.0" encoding="utf-8"?>
<sst xmlns="http://schemas.openxmlformats.org/spreadsheetml/2006/main" count="116" uniqueCount="54">
  <si>
    <t>شماره دانشجویی</t>
  </si>
  <si>
    <t>میان ترم اول</t>
  </si>
  <si>
    <t>میان ترم دوم</t>
  </si>
  <si>
    <t>پایان ترم</t>
  </si>
  <si>
    <t>تمارین تحویلی داخل مریام</t>
  </si>
  <si>
    <t>تمارین تحویلی خارج از مریام</t>
  </si>
  <si>
    <t>حل تمرین</t>
  </si>
  <si>
    <t>چرک نویس</t>
  </si>
  <si>
    <t>نمره پایانی</t>
  </si>
  <si>
    <t>Q01 (11)</t>
  </si>
  <si>
    <t>Q02 (17)</t>
  </si>
  <si>
    <t>Q03 (23)</t>
  </si>
  <si>
    <t>Q04 (26)</t>
  </si>
  <si>
    <t>Q05 (14)</t>
  </si>
  <si>
    <t>Final (91)</t>
  </si>
  <si>
    <t>Q06 (0 or 7)</t>
  </si>
  <si>
    <t>Q05 (0 or 9)</t>
  </si>
  <si>
    <t>Q01 (8 or 13.5)</t>
  </si>
  <si>
    <t>Q02 (17 or 12)</t>
  </si>
  <si>
    <t>Q03 (17 or 13)</t>
  </si>
  <si>
    <t>Q04 (10 or 11)</t>
  </si>
  <si>
    <t>Final (5)</t>
  </si>
  <si>
    <r>
      <t>Final (</t>
    </r>
    <r>
      <rPr>
        <sz val="11"/>
        <color rgb="FFFFC000"/>
        <rFont val="Calibri"/>
        <family val="2"/>
        <scheme val="minor"/>
      </rPr>
      <t>52</t>
    </r>
    <r>
      <rPr>
        <sz val="11"/>
        <color theme="1"/>
        <rFont val="Calibri"/>
        <family val="2"/>
        <scheme val="minor"/>
      </rPr>
      <t xml:space="preserve"> or 65.5)</t>
    </r>
  </si>
  <si>
    <t>Final (10)</t>
  </si>
  <si>
    <t>Q01 (18)</t>
  </si>
  <si>
    <t>Q02 (14)</t>
  </si>
  <si>
    <t>Q03 (30)</t>
  </si>
  <si>
    <t>Q04 (11)</t>
  </si>
  <si>
    <t>Q05 (19.5)</t>
  </si>
  <si>
    <t>Jerk</t>
  </si>
  <si>
    <t>HW 01</t>
  </si>
  <si>
    <t>HW 02</t>
  </si>
  <si>
    <t>HW 03</t>
  </si>
  <si>
    <t>HW 04</t>
  </si>
  <si>
    <t>HW 05</t>
  </si>
  <si>
    <t>HW 06</t>
  </si>
  <si>
    <t>HW 07</t>
  </si>
  <si>
    <t>HW 08</t>
  </si>
  <si>
    <t>HW 09</t>
  </si>
  <si>
    <t>HW 10</t>
  </si>
  <si>
    <t>HW 11</t>
  </si>
  <si>
    <t>HW 12</t>
  </si>
  <si>
    <t>HW 13</t>
  </si>
  <si>
    <t>HW 14</t>
  </si>
  <si>
    <t>HW 15</t>
  </si>
  <si>
    <t>HW 16</t>
  </si>
  <si>
    <t>HW 17</t>
  </si>
  <si>
    <t>HW 18</t>
  </si>
  <si>
    <t>HW 19</t>
  </si>
  <si>
    <t>HWs</t>
  </si>
  <si>
    <t>چالش جاذبه</t>
  </si>
  <si>
    <t>نمره نهایی</t>
  </si>
  <si>
    <t>در نظر گرفتن بهترین حالت</t>
  </si>
  <si>
    <t>در نظر گرفتن حالت های مختلف برای نمرات میان ترم و ‍‍‍پایان ترم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</si>
</sst>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8"/>
      <color theme="1"/>
      <name val="Golestan System"/>
    </font>
    <font>
      <sz val="11"/>
      <color theme="1"/>
      <name val="B Titr"/>
      <charset val="178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right" vertical="center" readingOrder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13" fillId="3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14" fillId="5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/>
    </xf>
    <xf numFmtId="2" fontId="15" fillId="5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tabSelected="1" zoomScaleNormal="100" workbookViewId="0">
      <pane ySplit="2" topLeftCell="A15" activePane="bottomLeft" state="frozen"/>
      <selection pane="bottomLeft" sqref="A1:A2"/>
    </sheetView>
  </sheetViews>
  <sheetFormatPr defaultRowHeight="15"/>
  <cols>
    <col min="1" max="1" width="14.42578125" style="17" bestFit="1" customWidth="1"/>
    <col min="2" max="2" width="13.7109375" style="4" hidden="1" customWidth="1"/>
    <col min="3" max="3" width="13.140625" style="4" hidden="1" customWidth="1"/>
    <col min="4" max="5" width="12" style="4" hidden="1" customWidth="1"/>
    <col min="6" max="7" width="11" style="4" hidden="1" customWidth="1"/>
    <col min="8" max="8" width="15.5703125" style="4" customWidth="1"/>
    <col min="9" max="9" width="10.28515625" customWidth="1"/>
    <col min="10" max="13" width="8.28515625" hidden="1" customWidth="1"/>
    <col min="14" max="14" width="9.85546875" hidden="1" customWidth="1"/>
    <col min="15" max="15" width="9.140625" customWidth="1"/>
    <col min="16" max="16" width="10.85546875" customWidth="1"/>
    <col min="17" max="21" width="8.28515625" hidden="1" customWidth="1"/>
    <col min="22" max="22" width="9.140625" customWidth="1"/>
    <col min="23" max="23" width="9.85546875" bestFit="1" customWidth="1"/>
    <col min="24" max="34" width="9.85546875" customWidth="1"/>
    <col min="35" max="35" width="22" bestFit="1" customWidth="1"/>
    <col min="36" max="36" width="22.28515625" bestFit="1" customWidth="1"/>
    <col min="37" max="37" width="24.28515625" bestFit="1" customWidth="1"/>
    <col min="38" max="38" width="8.85546875" bestFit="1" customWidth="1"/>
    <col min="39" max="39" width="10" bestFit="1" customWidth="1"/>
    <col min="40" max="40" width="9.5703125" bestFit="1" customWidth="1"/>
    <col min="41" max="41" width="10.85546875" bestFit="1" customWidth="1"/>
  </cols>
  <sheetData>
    <row r="1" spans="1:42" ht="22.5">
      <c r="A1" s="50" t="s">
        <v>0</v>
      </c>
      <c r="B1" s="50" t="s">
        <v>1</v>
      </c>
      <c r="C1" s="50"/>
      <c r="D1" s="50"/>
      <c r="E1" s="50"/>
      <c r="F1" s="50"/>
      <c r="G1" s="50"/>
      <c r="H1" s="50"/>
      <c r="I1" s="50"/>
      <c r="J1" s="50" t="s">
        <v>2</v>
      </c>
      <c r="K1" s="50"/>
      <c r="L1" s="50"/>
      <c r="M1" s="50"/>
      <c r="N1" s="50"/>
      <c r="O1" s="50"/>
      <c r="P1" s="50"/>
      <c r="Q1" s="50" t="s">
        <v>3</v>
      </c>
      <c r="R1" s="50"/>
      <c r="S1" s="50"/>
      <c r="T1" s="50"/>
      <c r="U1" s="50"/>
      <c r="V1" s="50"/>
      <c r="W1" s="50"/>
      <c r="X1" s="57" t="s">
        <v>53</v>
      </c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30" t="s">
        <v>52</v>
      </c>
      <c r="AJ1" s="30" t="s">
        <v>4</v>
      </c>
      <c r="AK1" s="30" t="s">
        <v>5</v>
      </c>
      <c r="AL1" s="30" t="s">
        <v>6</v>
      </c>
      <c r="AM1" s="30" t="s">
        <v>7</v>
      </c>
      <c r="AN1" s="30" t="s">
        <v>8</v>
      </c>
      <c r="AO1" s="45" t="s">
        <v>50</v>
      </c>
      <c r="AP1" s="51" t="s">
        <v>51</v>
      </c>
    </row>
    <row r="2" spans="1:42" ht="15.75" customHeight="1">
      <c r="A2" s="50"/>
      <c r="B2" s="31" t="s">
        <v>17</v>
      </c>
      <c r="C2" s="31" t="s">
        <v>18</v>
      </c>
      <c r="D2" s="31" t="s">
        <v>19</v>
      </c>
      <c r="E2" s="31" t="s">
        <v>20</v>
      </c>
      <c r="F2" s="31" t="s">
        <v>16</v>
      </c>
      <c r="G2" s="31" t="s">
        <v>15</v>
      </c>
      <c r="H2" s="32" t="s">
        <v>22</v>
      </c>
      <c r="I2" s="33" t="s">
        <v>21</v>
      </c>
      <c r="J2" s="31" t="s">
        <v>24</v>
      </c>
      <c r="K2" s="31" t="s">
        <v>25</v>
      </c>
      <c r="L2" s="31" t="s">
        <v>26</v>
      </c>
      <c r="M2" s="31" t="s">
        <v>27</v>
      </c>
      <c r="N2" s="31" t="s">
        <v>28</v>
      </c>
      <c r="O2" s="34" t="s">
        <v>14</v>
      </c>
      <c r="P2" s="33" t="s">
        <v>21</v>
      </c>
      <c r="Q2" s="31" t="s">
        <v>9</v>
      </c>
      <c r="R2" s="31" t="s">
        <v>10</v>
      </c>
      <c r="S2" s="31" t="s">
        <v>11</v>
      </c>
      <c r="T2" s="31" t="s">
        <v>12</v>
      </c>
      <c r="U2" s="31" t="s">
        <v>13</v>
      </c>
      <c r="V2" s="34" t="s">
        <v>14</v>
      </c>
      <c r="W2" s="33" t="s">
        <v>23</v>
      </c>
      <c r="X2" s="33">
        <v>20</v>
      </c>
      <c r="Y2" s="33">
        <v>20</v>
      </c>
      <c r="Z2" s="33">
        <v>20</v>
      </c>
      <c r="AA2" s="33">
        <v>20</v>
      </c>
      <c r="AB2" s="33">
        <v>20</v>
      </c>
      <c r="AC2" s="33">
        <v>20</v>
      </c>
      <c r="AD2" s="33">
        <v>20</v>
      </c>
      <c r="AE2" s="33">
        <v>20</v>
      </c>
      <c r="AF2" s="33">
        <v>20</v>
      </c>
      <c r="AG2" s="33">
        <v>20</v>
      </c>
      <c r="AH2" s="33">
        <v>20</v>
      </c>
      <c r="AI2" s="33">
        <v>20</v>
      </c>
      <c r="AJ2" s="35">
        <v>0.75</v>
      </c>
      <c r="AK2" s="35">
        <v>2.5</v>
      </c>
      <c r="AL2" s="52">
        <v>0.75</v>
      </c>
      <c r="AM2" s="52"/>
      <c r="AN2" s="35">
        <v>24</v>
      </c>
      <c r="AO2" s="39">
        <v>1</v>
      </c>
      <c r="AP2" s="51"/>
    </row>
    <row r="3" spans="1:42" ht="15.75">
      <c r="A3" s="18">
        <v>96551002</v>
      </c>
      <c r="B3" s="19">
        <v>7</v>
      </c>
      <c r="C3" s="19">
        <v>1</v>
      </c>
      <c r="D3" s="19">
        <v>7</v>
      </c>
      <c r="E3" s="19">
        <v>7.5</v>
      </c>
      <c r="F3" s="19">
        <v>0</v>
      </c>
      <c r="G3" s="19">
        <v>1</v>
      </c>
      <c r="H3" s="20">
        <f>SUM(B3:G3)</f>
        <v>23.5</v>
      </c>
      <c r="I3" s="21">
        <f>H3*(0*2.5+5)/65.5</f>
        <v>1.7938931297709924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f>SUM(J3:N3)</f>
        <v>0</v>
      </c>
      <c r="P3" s="21">
        <f>O3*5/91</f>
        <v>0</v>
      </c>
      <c r="Q3" s="20">
        <v>0</v>
      </c>
      <c r="R3" s="20">
        <v>9</v>
      </c>
      <c r="S3" s="20">
        <v>3</v>
      </c>
      <c r="T3" s="20">
        <v>1</v>
      </c>
      <c r="U3" s="20">
        <v>8</v>
      </c>
      <c r="V3" s="20">
        <f t="shared" ref="V3:V26" si="0">SUM(Q3:U3)</f>
        <v>21</v>
      </c>
      <c r="W3" s="21">
        <f>V3*(0*2.5+10)/91</f>
        <v>2.3076923076923075</v>
      </c>
      <c r="X3" s="21">
        <f>I3*0.4+P3*1.2+W3*1.2</f>
        <v>3.4867880211391657</v>
      </c>
      <c r="Y3" s="21">
        <f>I3*0.4+P3*1.4+W3*1.1</f>
        <v>3.2560187903699354</v>
      </c>
      <c r="Z3" s="21">
        <f>I3*0.4+P3*1.6+W3*1</f>
        <v>3.0252495596007045</v>
      </c>
      <c r="AA3" s="21">
        <f>I3*1.2+P3*0.4+W3*1.2</f>
        <v>4.9219025249559589</v>
      </c>
      <c r="AB3" s="21">
        <f>I3*1.4+P3*0.4+W3*1.1</f>
        <v>5.0499119201409268</v>
      </c>
      <c r="AC3" s="21">
        <f>I3*1.6+P3*0.4+W3*1</f>
        <v>5.1779213153258956</v>
      </c>
      <c r="AD3" s="21">
        <f>I3*1.3+P3*1.3+W3*0.7</f>
        <v>3.9474456840869054</v>
      </c>
      <c r="AE3" s="21">
        <f>I3*1.4+P3*1.2+W3*0.7</f>
        <v>4.1268349970640044</v>
      </c>
      <c r="AF3" s="21">
        <f>I3*1.6+P3*1+W3*0.7</f>
        <v>4.4856136230182031</v>
      </c>
      <c r="AG3" s="21">
        <f>I3*1+P3*1.6+W3*0.7</f>
        <v>3.4092777451556078</v>
      </c>
      <c r="AH3" s="21">
        <f>I3*1.2+P3*1.4+W3*0.7</f>
        <v>3.7680563711098056</v>
      </c>
      <c r="AI3" s="21">
        <f>MAX(X3:AH3)</f>
        <v>5.1779213153258956</v>
      </c>
      <c r="AJ3" s="40">
        <v>0.71973684210526323</v>
      </c>
      <c r="AK3" s="22">
        <v>2.09375</v>
      </c>
      <c r="AL3" s="22">
        <v>0.5</v>
      </c>
      <c r="AM3" s="22">
        <v>0.17499999999999999</v>
      </c>
      <c r="AN3" s="21">
        <f>SUM(AI3:AM3)</f>
        <v>8.6664081574311602</v>
      </c>
      <c r="AO3" s="46">
        <v>0</v>
      </c>
      <c r="AP3" s="56">
        <f>AN3+AO3</f>
        <v>8.6664081574311602</v>
      </c>
    </row>
    <row r="4" spans="1:42" ht="15.75">
      <c r="A4" s="18">
        <v>96551008</v>
      </c>
      <c r="B4" s="19">
        <v>3.5</v>
      </c>
      <c r="C4" s="19">
        <v>2.5</v>
      </c>
      <c r="D4" s="19">
        <v>11</v>
      </c>
      <c r="E4" s="19">
        <v>1.5</v>
      </c>
      <c r="F4" s="19">
        <v>0.5</v>
      </c>
      <c r="G4" s="19">
        <v>7</v>
      </c>
      <c r="H4" s="20">
        <f t="shared" ref="H4:H33" si="1">SUM(B4:G4)</f>
        <v>26</v>
      </c>
      <c r="I4" s="21">
        <f t="shared" ref="I4:I22" si="2">H4*5/65.5</f>
        <v>1.9847328244274809</v>
      </c>
      <c r="J4" s="20">
        <v>10.5</v>
      </c>
      <c r="K4" s="20">
        <v>11</v>
      </c>
      <c r="L4" s="20">
        <v>8</v>
      </c>
      <c r="M4" s="20">
        <v>16</v>
      </c>
      <c r="N4" s="20">
        <v>7</v>
      </c>
      <c r="O4" s="20">
        <f t="shared" ref="O4:O33" si="3">SUM(J4:N4)</f>
        <v>52.5</v>
      </c>
      <c r="P4" s="21">
        <f t="shared" ref="P4:P33" si="4">O4*5/91</f>
        <v>2.8846153846153846</v>
      </c>
      <c r="Q4" s="20">
        <v>6</v>
      </c>
      <c r="R4" s="20">
        <v>14</v>
      </c>
      <c r="S4" s="20">
        <v>17.5</v>
      </c>
      <c r="T4" s="20">
        <v>10</v>
      </c>
      <c r="U4" s="20">
        <v>6</v>
      </c>
      <c r="V4" s="20">
        <f t="shared" si="0"/>
        <v>53.5</v>
      </c>
      <c r="W4" s="21">
        <f t="shared" ref="W4:W33" si="5">V4*10/91</f>
        <v>5.8791208791208796</v>
      </c>
      <c r="X4" s="21">
        <f t="shared" ref="X4:X33" si="6">I4*0.4+P4*1.2+W4*1.2</f>
        <v>11.310376646254509</v>
      </c>
      <c r="Y4" s="21">
        <f t="shared" ref="Y4:Y33" si="7">I4*0.4+P4*1.4+W4*1.1</f>
        <v>11.2993876352655</v>
      </c>
      <c r="Z4" s="21">
        <f t="shared" ref="Z4:Z33" si="8">I4*0.4+P4*1.6+W4*1</f>
        <v>11.288398624276487</v>
      </c>
      <c r="AA4" s="21">
        <f t="shared" ref="AA4:AA33" si="9">I4*1.2+P4*0.4+W4*1.2</f>
        <v>10.590470598104186</v>
      </c>
      <c r="AB4" s="21">
        <f t="shared" ref="AB4:AB33" si="10">I4*1.4+P4*0.4+W4*1.1</f>
        <v>10.399505075077595</v>
      </c>
      <c r="AC4" s="21">
        <f t="shared" ref="AC4:AC33" si="11">I4*1.6+P4*0.4+W4*1</f>
        <v>10.208539552051004</v>
      </c>
      <c r="AD4" s="21">
        <f t="shared" ref="AD4:AD33" si="12">I4*1.3+P4*1.3+W4*0.7</f>
        <v>10.44553728714034</v>
      </c>
      <c r="AE4" s="21">
        <f t="shared" ref="AE4:AE33" si="13">I4*1.4+P4*1.2+W4*0.7</f>
        <v>10.355549031121551</v>
      </c>
      <c r="AF4" s="21">
        <f t="shared" ref="AF4:AF33" si="14">I4*1.6+P4*1+W4*0.7</f>
        <v>10.175572519083971</v>
      </c>
      <c r="AG4" s="21">
        <f t="shared" ref="AG4:AG33" si="15">I4*1+P4*1.6+W4*0.7</f>
        <v>10.715502055196712</v>
      </c>
      <c r="AH4" s="21">
        <f t="shared" ref="AH4:AH33" si="16">I4*1.2+P4*1.4+W4*0.7</f>
        <v>10.535525543159132</v>
      </c>
      <c r="AI4" s="21">
        <f t="shared" ref="AI4:AI33" si="17">MAX(X4:AH4)</f>
        <v>11.310376646254509</v>
      </c>
      <c r="AJ4" s="40">
        <v>0.32763157894736844</v>
      </c>
      <c r="AK4" s="22">
        <v>1.171875</v>
      </c>
      <c r="AL4" s="22">
        <v>0.5</v>
      </c>
      <c r="AM4" s="22">
        <v>0</v>
      </c>
      <c r="AN4" s="21">
        <f t="shared" ref="AN4:AN33" si="18">SUM(AI4:AM4)</f>
        <v>13.309883225201878</v>
      </c>
      <c r="AO4" s="46">
        <v>1</v>
      </c>
      <c r="AP4" s="48">
        <f t="shared" ref="AP4:AP33" si="19">AN4+AO4</f>
        <v>14.309883225201878</v>
      </c>
    </row>
    <row r="5" spans="1:42" ht="15.75">
      <c r="A5" s="18">
        <v>96551014</v>
      </c>
      <c r="B5" s="19">
        <v>9.5</v>
      </c>
      <c r="C5" s="19">
        <v>8</v>
      </c>
      <c r="D5" s="19">
        <v>7</v>
      </c>
      <c r="E5" s="19">
        <v>3.75</v>
      </c>
      <c r="F5" s="19">
        <v>0</v>
      </c>
      <c r="G5" s="19">
        <v>6</v>
      </c>
      <c r="H5" s="20">
        <f t="shared" si="1"/>
        <v>34.25</v>
      </c>
      <c r="I5" s="21">
        <f>H5*5/52</f>
        <v>3.2932692307692308</v>
      </c>
      <c r="J5" s="20">
        <v>9.5</v>
      </c>
      <c r="K5" s="20">
        <v>11</v>
      </c>
      <c r="L5" s="20">
        <v>3</v>
      </c>
      <c r="M5" s="20">
        <v>8.5</v>
      </c>
      <c r="N5" s="20">
        <v>4.5</v>
      </c>
      <c r="O5" s="20">
        <f t="shared" si="3"/>
        <v>36.5</v>
      </c>
      <c r="P5" s="21">
        <f t="shared" si="4"/>
        <v>2.0054945054945055</v>
      </c>
      <c r="Q5" s="20">
        <v>1</v>
      </c>
      <c r="R5" s="20">
        <v>0</v>
      </c>
      <c r="S5" s="20">
        <v>5.5</v>
      </c>
      <c r="T5" s="20">
        <v>10</v>
      </c>
      <c r="U5" s="20">
        <v>5</v>
      </c>
      <c r="V5" s="20">
        <f t="shared" si="0"/>
        <v>21.5</v>
      </c>
      <c r="W5" s="21">
        <f t="shared" si="5"/>
        <v>2.3626373626373627</v>
      </c>
      <c r="X5" s="21">
        <f t="shared" si="6"/>
        <v>6.5590659340659343</v>
      </c>
      <c r="Y5" s="21">
        <f t="shared" si="7"/>
        <v>6.7239010989010985</v>
      </c>
      <c r="Z5" s="21">
        <f t="shared" si="8"/>
        <v>6.8887362637362646</v>
      </c>
      <c r="AA5" s="21">
        <f t="shared" si="9"/>
        <v>7.5892857142857135</v>
      </c>
      <c r="AB5" s="21">
        <f t="shared" si="10"/>
        <v>8.011675824175823</v>
      </c>
      <c r="AC5" s="21">
        <f t="shared" si="11"/>
        <v>8.4340659340659343</v>
      </c>
      <c r="AD5" s="21">
        <f t="shared" si="12"/>
        <v>8.5422390109890109</v>
      </c>
      <c r="AE5" s="21">
        <f t="shared" si="13"/>
        <v>8.6710164835164818</v>
      </c>
      <c r="AF5" s="21">
        <f t="shared" si="14"/>
        <v>8.9285714285714288</v>
      </c>
      <c r="AG5" s="21">
        <f t="shared" si="15"/>
        <v>8.1559065934065931</v>
      </c>
      <c r="AH5" s="21">
        <f t="shared" si="16"/>
        <v>8.4134615384615383</v>
      </c>
      <c r="AI5" s="21">
        <f t="shared" si="17"/>
        <v>8.9285714285714288</v>
      </c>
      <c r="AJ5" s="40">
        <v>0.50460526315789478</v>
      </c>
      <c r="AK5" s="22">
        <v>1.5</v>
      </c>
      <c r="AL5" s="22">
        <v>0.42499999999999999</v>
      </c>
      <c r="AM5" s="22">
        <v>0.125</v>
      </c>
      <c r="AN5" s="21">
        <f t="shared" si="18"/>
        <v>11.483176691729325</v>
      </c>
      <c r="AO5" s="46">
        <v>0</v>
      </c>
      <c r="AP5" s="48">
        <f t="shared" si="19"/>
        <v>11.483176691729325</v>
      </c>
    </row>
    <row r="6" spans="1:42" ht="15.75">
      <c r="A6" s="23">
        <v>95551005</v>
      </c>
      <c r="B6" s="24">
        <v>3</v>
      </c>
      <c r="C6" s="24">
        <v>3</v>
      </c>
      <c r="D6" s="24">
        <v>1</v>
      </c>
      <c r="E6" s="24">
        <v>0</v>
      </c>
      <c r="F6" s="24">
        <v>0</v>
      </c>
      <c r="G6" s="24">
        <v>0</v>
      </c>
      <c r="H6" s="20">
        <f t="shared" si="1"/>
        <v>7</v>
      </c>
      <c r="I6" s="21">
        <f t="shared" ref="I6:I14" si="20">H6*5/52</f>
        <v>0.67307692307692313</v>
      </c>
      <c r="J6" s="20">
        <v>15</v>
      </c>
      <c r="K6" s="20">
        <v>10</v>
      </c>
      <c r="L6" s="20">
        <v>0</v>
      </c>
      <c r="M6" s="20">
        <v>20</v>
      </c>
      <c r="N6" s="20">
        <v>13.5</v>
      </c>
      <c r="O6" s="20">
        <f t="shared" si="3"/>
        <v>58.5</v>
      </c>
      <c r="P6" s="21">
        <f t="shared" si="4"/>
        <v>3.2142857142857144</v>
      </c>
      <c r="Q6" s="20">
        <v>8</v>
      </c>
      <c r="R6" s="20">
        <v>12</v>
      </c>
      <c r="S6" s="20">
        <v>5.5</v>
      </c>
      <c r="T6" s="20">
        <v>15</v>
      </c>
      <c r="U6" s="20">
        <v>5</v>
      </c>
      <c r="V6" s="20">
        <f t="shared" si="0"/>
        <v>45.5</v>
      </c>
      <c r="W6" s="21">
        <f t="shared" si="5"/>
        <v>5</v>
      </c>
      <c r="X6" s="21">
        <f t="shared" si="6"/>
        <v>10.126373626373628</v>
      </c>
      <c r="Y6" s="21">
        <f t="shared" si="7"/>
        <v>10.26923076923077</v>
      </c>
      <c r="Z6" s="21">
        <f t="shared" si="8"/>
        <v>10.412087912087912</v>
      </c>
      <c r="AA6" s="21">
        <f t="shared" si="9"/>
        <v>8.0934065934065931</v>
      </c>
      <c r="AB6" s="21">
        <f t="shared" si="10"/>
        <v>7.7280219780219781</v>
      </c>
      <c r="AC6" s="21">
        <f t="shared" si="11"/>
        <v>7.3626373626373631</v>
      </c>
      <c r="AD6" s="21">
        <f t="shared" si="12"/>
        <v>8.5535714285714288</v>
      </c>
      <c r="AE6" s="21">
        <f t="shared" si="13"/>
        <v>8.2994505494505493</v>
      </c>
      <c r="AF6" s="21">
        <f t="shared" si="14"/>
        <v>7.791208791208792</v>
      </c>
      <c r="AG6" s="21">
        <f t="shared" si="15"/>
        <v>9.3159340659340657</v>
      </c>
      <c r="AH6" s="21">
        <f t="shared" si="16"/>
        <v>8.8076923076923066</v>
      </c>
      <c r="AI6" s="21">
        <f t="shared" si="17"/>
        <v>10.412087912087912</v>
      </c>
      <c r="AJ6" s="40">
        <v>0.35723684210526319</v>
      </c>
      <c r="AK6" s="22">
        <v>0</v>
      </c>
      <c r="AL6" s="22">
        <v>0.42499999999999999</v>
      </c>
      <c r="AM6" s="22">
        <v>0.2</v>
      </c>
      <c r="AN6" s="21">
        <f t="shared" si="18"/>
        <v>11.394324754193175</v>
      </c>
      <c r="AO6" s="46">
        <v>1</v>
      </c>
      <c r="AP6" s="48">
        <f t="shared" si="19"/>
        <v>12.394324754193175</v>
      </c>
    </row>
    <row r="7" spans="1:42" ht="15.75">
      <c r="A7" s="23">
        <v>96551016</v>
      </c>
      <c r="B7" s="24">
        <v>3</v>
      </c>
      <c r="C7" s="24">
        <v>2</v>
      </c>
      <c r="D7" s="24">
        <v>6</v>
      </c>
      <c r="E7" s="24">
        <v>0</v>
      </c>
      <c r="F7" s="24">
        <v>0</v>
      </c>
      <c r="G7" s="24">
        <v>0</v>
      </c>
      <c r="H7" s="20">
        <f t="shared" si="1"/>
        <v>11</v>
      </c>
      <c r="I7" s="21">
        <f t="shared" si="20"/>
        <v>1.0576923076923077</v>
      </c>
      <c r="J7" s="20">
        <v>9</v>
      </c>
      <c r="K7" s="20">
        <v>11</v>
      </c>
      <c r="L7" s="20">
        <v>4</v>
      </c>
      <c r="M7" s="20">
        <v>20</v>
      </c>
      <c r="N7" s="20">
        <v>8.5</v>
      </c>
      <c r="O7" s="20">
        <f t="shared" si="3"/>
        <v>52.5</v>
      </c>
      <c r="P7" s="21">
        <f t="shared" si="4"/>
        <v>2.8846153846153846</v>
      </c>
      <c r="Q7" s="20">
        <v>7</v>
      </c>
      <c r="R7" s="20">
        <v>9</v>
      </c>
      <c r="S7" s="20">
        <v>10</v>
      </c>
      <c r="T7" s="20">
        <v>11</v>
      </c>
      <c r="U7" s="20">
        <v>8</v>
      </c>
      <c r="V7" s="20">
        <f t="shared" si="0"/>
        <v>45</v>
      </c>
      <c r="W7" s="21">
        <f t="shared" si="5"/>
        <v>4.9450549450549453</v>
      </c>
      <c r="X7" s="21">
        <f t="shared" si="6"/>
        <v>9.8186813186813175</v>
      </c>
      <c r="Y7" s="21">
        <f t="shared" si="7"/>
        <v>9.9010989010989015</v>
      </c>
      <c r="Z7" s="21">
        <f t="shared" si="8"/>
        <v>9.9835164835164854</v>
      </c>
      <c r="AA7" s="21">
        <f t="shared" si="9"/>
        <v>8.3571428571428577</v>
      </c>
      <c r="AB7" s="21">
        <f t="shared" si="10"/>
        <v>8.0741758241758248</v>
      </c>
      <c r="AC7" s="21">
        <f t="shared" si="11"/>
        <v>7.791208791208792</v>
      </c>
      <c r="AD7" s="21">
        <f t="shared" si="12"/>
        <v>8.5865384615384617</v>
      </c>
      <c r="AE7" s="21">
        <f t="shared" si="13"/>
        <v>8.4038461538461533</v>
      </c>
      <c r="AF7" s="21">
        <f t="shared" si="14"/>
        <v>8.0384615384615383</v>
      </c>
      <c r="AG7" s="21">
        <f t="shared" si="15"/>
        <v>9.134615384615385</v>
      </c>
      <c r="AH7" s="21">
        <f t="shared" si="16"/>
        <v>8.7692307692307701</v>
      </c>
      <c r="AI7" s="21">
        <f t="shared" si="17"/>
        <v>9.9835164835164854</v>
      </c>
      <c r="AJ7" s="40">
        <v>0.10197368421052633</v>
      </c>
      <c r="AK7" s="22">
        <v>1.515625</v>
      </c>
      <c r="AL7" s="22">
        <v>0.5</v>
      </c>
      <c r="AM7" s="22">
        <v>0</v>
      </c>
      <c r="AN7" s="21">
        <f t="shared" si="18"/>
        <v>12.101115167727011</v>
      </c>
      <c r="AO7" s="46">
        <v>0</v>
      </c>
      <c r="AP7" s="48">
        <f t="shared" si="19"/>
        <v>12.101115167727011</v>
      </c>
    </row>
    <row r="8" spans="1:42" ht="15.75">
      <c r="A8" s="23">
        <v>95551008</v>
      </c>
      <c r="B8" s="24">
        <v>2</v>
      </c>
      <c r="C8" s="24">
        <v>3</v>
      </c>
      <c r="D8" s="24">
        <v>0</v>
      </c>
      <c r="E8" s="24">
        <v>0</v>
      </c>
      <c r="F8" s="24">
        <v>0</v>
      </c>
      <c r="G8" s="24">
        <v>0</v>
      </c>
      <c r="H8" s="20">
        <f t="shared" si="1"/>
        <v>5</v>
      </c>
      <c r="I8" s="21">
        <f t="shared" si="20"/>
        <v>0.48076923076923078</v>
      </c>
      <c r="J8" s="20">
        <v>0</v>
      </c>
      <c r="K8" s="20">
        <v>1</v>
      </c>
      <c r="L8" s="20">
        <v>11</v>
      </c>
      <c r="M8" s="20">
        <v>3</v>
      </c>
      <c r="N8" s="20">
        <v>0</v>
      </c>
      <c r="O8" s="20">
        <f t="shared" si="3"/>
        <v>15</v>
      </c>
      <c r="P8" s="21">
        <f t="shared" si="4"/>
        <v>0.82417582417582413</v>
      </c>
      <c r="Q8" s="20">
        <v>2</v>
      </c>
      <c r="R8" s="20">
        <v>0</v>
      </c>
      <c r="S8" s="20">
        <v>8</v>
      </c>
      <c r="T8" s="20">
        <v>0</v>
      </c>
      <c r="U8" s="20">
        <v>0</v>
      </c>
      <c r="V8" s="20">
        <f t="shared" si="0"/>
        <v>10</v>
      </c>
      <c r="W8" s="21">
        <f t="shared" si="5"/>
        <v>1.098901098901099</v>
      </c>
      <c r="X8" s="21">
        <f t="shared" si="6"/>
        <v>2.5</v>
      </c>
      <c r="Y8" s="21">
        <f t="shared" si="7"/>
        <v>2.5549450549450547</v>
      </c>
      <c r="Z8" s="21">
        <f t="shared" si="8"/>
        <v>2.6098901098901099</v>
      </c>
      <c r="AA8" s="21">
        <f t="shared" si="9"/>
        <v>2.2252747252747254</v>
      </c>
      <c r="AB8" s="21">
        <f t="shared" si="10"/>
        <v>2.2115384615384617</v>
      </c>
      <c r="AC8" s="21">
        <f t="shared" si="11"/>
        <v>2.197802197802198</v>
      </c>
      <c r="AD8" s="21">
        <f t="shared" si="12"/>
        <v>2.4656593406593408</v>
      </c>
      <c r="AE8" s="21">
        <f t="shared" si="13"/>
        <v>2.4313186813186811</v>
      </c>
      <c r="AF8" s="21">
        <f t="shared" si="14"/>
        <v>2.3626373626373627</v>
      </c>
      <c r="AG8" s="21">
        <f t="shared" si="15"/>
        <v>2.5686813186813189</v>
      </c>
      <c r="AH8" s="21">
        <f t="shared" si="16"/>
        <v>2.5</v>
      </c>
      <c r="AI8" s="21">
        <f t="shared" si="17"/>
        <v>2.6098901098901099</v>
      </c>
      <c r="AJ8" s="40">
        <v>7.1052631578947367E-2</v>
      </c>
      <c r="AK8" s="22">
        <v>0.83750000000000002</v>
      </c>
      <c r="AL8" s="22">
        <v>0.5</v>
      </c>
      <c r="AM8" s="22">
        <v>0.2</v>
      </c>
      <c r="AN8" s="21">
        <f t="shared" si="18"/>
        <v>4.2184427414690573</v>
      </c>
      <c r="AO8" s="46">
        <v>0</v>
      </c>
      <c r="AP8" s="48">
        <f t="shared" si="19"/>
        <v>4.2184427414690573</v>
      </c>
    </row>
    <row r="9" spans="1:42" ht="15.75">
      <c r="A9" s="23">
        <v>95551010</v>
      </c>
      <c r="B9" s="24">
        <v>0</v>
      </c>
      <c r="C9" s="24">
        <v>2</v>
      </c>
      <c r="D9" s="24">
        <v>1</v>
      </c>
      <c r="E9" s="24">
        <v>0</v>
      </c>
      <c r="F9" s="24">
        <v>0</v>
      </c>
      <c r="G9" s="24">
        <v>0</v>
      </c>
      <c r="H9" s="20">
        <f t="shared" si="1"/>
        <v>3</v>
      </c>
      <c r="I9" s="21">
        <f t="shared" si="20"/>
        <v>0.28846153846153844</v>
      </c>
      <c r="J9" s="20">
        <v>6</v>
      </c>
      <c r="K9" s="20">
        <v>11</v>
      </c>
      <c r="L9" s="20">
        <v>1</v>
      </c>
      <c r="M9" s="20">
        <v>16</v>
      </c>
      <c r="N9" s="20">
        <v>0</v>
      </c>
      <c r="O9" s="20">
        <f t="shared" si="3"/>
        <v>34</v>
      </c>
      <c r="P9" s="21">
        <f t="shared" si="4"/>
        <v>1.8681318681318682</v>
      </c>
      <c r="Q9" s="20">
        <v>5</v>
      </c>
      <c r="R9" s="20">
        <v>10</v>
      </c>
      <c r="S9" s="20">
        <v>10</v>
      </c>
      <c r="T9" s="20">
        <v>10</v>
      </c>
      <c r="U9" s="20">
        <v>6</v>
      </c>
      <c r="V9" s="20">
        <f t="shared" si="0"/>
        <v>41</v>
      </c>
      <c r="W9" s="21">
        <f t="shared" si="5"/>
        <v>4.5054945054945055</v>
      </c>
      <c r="X9" s="21">
        <f t="shared" si="6"/>
        <v>7.7637362637362628</v>
      </c>
      <c r="Y9" s="21">
        <f t="shared" si="7"/>
        <v>7.686813186813187</v>
      </c>
      <c r="Z9" s="21">
        <f t="shared" si="8"/>
        <v>7.6098901098901095</v>
      </c>
      <c r="AA9" s="21">
        <f t="shared" si="9"/>
        <v>6.4999999999999991</v>
      </c>
      <c r="AB9" s="21">
        <f t="shared" si="10"/>
        <v>6.1071428571428577</v>
      </c>
      <c r="AC9" s="21">
        <f t="shared" si="11"/>
        <v>5.7142857142857144</v>
      </c>
      <c r="AD9" s="21">
        <f t="shared" si="12"/>
        <v>5.9574175824175821</v>
      </c>
      <c r="AE9" s="21">
        <f t="shared" si="13"/>
        <v>5.7994505494505493</v>
      </c>
      <c r="AF9" s="21">
        <f t="shared" si="14"/>
        <v>5.4835164835164836</v>
      </c>
      <c r="AG9" s="21">
        <f t="shared" si="15"/>
        <v>6.4313186813186807</v>
      </c>
      <c r="AH9" s="21">
        <f t="shared" si="16"/>
        <v>6.115384615384615</v>
      </c>
      <c r="AI9" s="21">
        <f t="shared" si="17"/>
        <v>7.7637362637362628</v>
      </c>
      <c r="AJ9" s="40">
        <v>0.61842105263157898</v>
      </c>
      <c r="AK9" s="22">
        <v>1.8258749999999999</v>
      </c>
      <c r="AL9" s="22">
        <v>0.45</v>
      </c>
      <c r="AM9" s="22">
        <v>0.17499999999999999</v>
      </c>
      <c r="AN9" s="21">
        <f t="shared" si="18"/>
        <v>10.833032316367841</v>
      </c>
      <c r="AO9" s="46">
        <v>1</v>
      </c>
      <c r="AP9" s="48">
        <f t="shared" si="19"/>
        <v>11.833032316367841</v>
      </c>
    </row>
    <row r="10" spans="1:42" ht="15.75">
      <c r="A10" s="23">
        <v>95551012</v>
      </c>
      <c r="B10" s="24">
        <v>3</v>
      </c>
      <c r="C10" s="24">
        <v>2</v>
      </c>
      <c r="D10" s="24">
        <v>2.5</v>
      </c>
      <c r="E10" s="24">
        <v>0</v>
      </c>
      <c r="F10" s="24">
        <v>0</v>
      </c>
      <c r="G10" s="24">
        <v>0</v>
      </c>
      <c r="H10" s="20">
        <f t="shared" si="1"/>
        <v>7.5</v>
      </c>
      <c r="I10" s="21">
        <f t="shared" si="20"/>
        <v>0.72115384615384615</v>
      </c>
      <c r="J10" s="20">
        <v>8</v>
      </c>
      <c r="K10" s="20">
        <v>9</v>
      </c>
      <c r="L10" s="20">
        <v>0</v>
      </c>
      <c r="M10" s="20">
        <v>12.5</v>
      </c>
      <c r="N10" s="20">
        <v>4.5</v>
      </c>
      <c r="O10" s="20">
        <f t="shared" si="3"/>
        <v>34</v>
      </c>
      <c r="P10" s="21">
        <f t="shared" si="4"/>
        <v>1.8681318681318682</v>
      </c>
      <c r="Q10" s="20">
        <v>7</v>
      </c>
      <c r="R10" s="20">
        <v>2</v>
      </c>
      <c r="S10" s="20">
        <v>5.5</v>
      </c>
      <c r="T10" s="20">
        <v>9</v>
      </c>
      <c r="U10" s="20">
        <v>6</v>
      </c>
      <c r="V10" s="20">
        <f t="shared" si="0"/>
        <v>29.5</v>
      </c>
      <c r="W10" s="21">
        <f t="shared" si="5"/>
        <v>3.2417582417582418</v>
      </c>
      <c r="X10" s="21">
        <f t="shared" si="6"/>
        <v>6.4203296703296697</v>
      </c>
      <c r="Y10" s="21">
        <f t="shared" si="7"/>
        <v>6.4697802197802199</v>
      </c>
      <c r="Z10" s="21">
        <f t="shared" si="8"/>
        <v>6.5192307692307692</v>
      </c>
      <c r="AA10" s="21">
        <f t="shared" si="9"/>
        <v>5.5027472527472527</v>
      </c>
      <c r="AB10" s="21">
        <f t="shared" si="10"/>
        <v>5.322802197802198</v>
      </c>
      <c r="AC10" s="21">
        <f t="shared" si="11"/>
        <v>5.1428571428571432</v>
      </c>
      <c r="AD10" s="21">
        <f t="shared" si="12"/>
        <v>5.635302197802198</v>
      </c>
      <c r="AE10" s="21">
        <f t="shared" si="13"/>
        <v>5.520604395604396</v>
      </c>
      <c r="AF10" s="21">
        <f t="shared" si="14"/>
        <v>5.2912087912087911</v>
      </c>
      <c r="AG10" s="21">
        <f t="shared" si="15"/>
        <v>5.979395604395604</v>
      </c>
      <c r="AH10" s="21">
        <f t="shared" si="16"/>
        <v>5.75</v>
      </c>
      <c r="AI10" s="21">
        <f t="shared" si="17"/>
        <v>6.5192307692307692</v>
      </c>
      <c r="AJ10" s="40">
        <v>0.35526315789473684</v>
      </c>
      <c r="AK10" s="22">
        <v>0.82187500000000002</v>
      </c>
      <c r="AL10" s="22">
        <v>0.42499999999999999</v>
      </c>
      <c r="AM10" s="22">
        <v>0</v>
      </c>
      <c r="AN10" s="21">
        <f t="shared" si="18"/>
        <v>8.1213689271255074</v>
      </c>
      <c r="AO10" s="46">
        <v>1</v>
      </c>
      <c r="AP10" s="55">
        <f t="shared" si="19"/>
        <v>9.1213689271255074</v>
      </c>
    </row>
    <row r="11" spans="1:42" ht="15.75">
      <c r="A11" s="23">
        <v>95552006</v>
      </c>
      <c r="B11" s="24">
        <v>0</v>
      </c>
      <c r="C11" s="24">
        <v>3</v>
      </c>
      <c r="D11" s="24">
        <v>0</v>
      </c>
      <c r="E11" s="24">
        <v>0</v>
      </c>
      <c r="F11" s="24">
        <v>0</v>
      </c>
      <c r="G11" s="24">
        <v>0</v>
      </c>
      <c r="H11" s="20">
        <f t="shared" si="1"/>
        <v>3</v>
      </c>
      <c r="I11" s="21">
        <f t="shared" si="20"/>
        <v>0.28846153846153844</v>
      </c>
      <c r="J11" s="20">
        <v>15</v>
      </c>
      <c r="K11" s="20">
        <v>10.5</v>
      </c>
      <c r="L11" s="20">
        <v>0</v>
      </c>
      <c r="M11" s="20">
        <v>30</v>
      </c>
      <c r="N11" s="20">
        <v>19.5</v>
      </c>
      <c r="O11" s="20">
        <f t="shared" si="3"/>
        <v>75</v>
      </c>
      <c r="P11" s="21">
        <f t="shared" si="4"/>
        <v>4.1208791208791204</v>
      </c>
      <c r="Q11" s="20">
        <v>0</v>
      </c>
      <c r="R11" s="20">
        <v>0</v>
      </c>
      <c r="S11" s="20">
        <v>5</v>
      </c>
      <c r="T11" s="20">
        <v>4.5</v>
      </c>
      <c r="U11" s="20">
        <v>6</v>
      </c>
      <c r="V11" s="20">
        <f t="shared" si="0"/>
        <v>15.5</v>
      </c>
      <c r="W11" s="21">
        <f t="shared" si="5"/>
        <v>1.7032967032967032</v>
      </c>
      <c r="X11" s="21">
        <f t="shared" si="6"/>
        <v>7.1043956043956031</v>
      </c>
      <c r="Y11" s="21">
        <f t="shared" si="7"/>
        <v>7.7582417582417573</v>
      </c>
      <c r="Z11" s="21">
        <f t="shared" si="8"/>
        <v>8.4120879120879106</v>
      </c>
      <c r="AA11" s="21">
        <f t="shared" si="9"/>
        <v>4.0384615384615383</v>
      </c>
      <c r="AB11" s="21">
        <f t="shared" si="10"/>
        <v>3.9258241758241756</v>
      </c>
      <c r="AC11" s="21">
        <f t="shared" si="11"/>
        <v>3.813186813186813</v>
      </c>
      <c r="AD11" s="21">
        <f t="shared" si="12"/>
        <v>6.9244505494505493</v>
      </c>
      <c r="AE11" s="21">
        <f t="shared" si="13"/>
        <v>6.5412087912087911</v>
      </c>
      <c r="AF11" s="21">
        <f t="shared" si="14"/>
        <v>5.7747252747252746</v>
      </c>
      <c r="AG11" s="21">
        <f t="shared" si="15"/>
        <v>8.074175824175823</v>
      </c>
      <c r="AH11" s="21">
        <f t="shared" si="16"/>
        <v>7.3076923076923066</v>
      </c>
      <c r="AI11" s="21">
        <f t="shared" si="17"/>
        <v>8.4120879120879106</v>
      </c>
      <c r="AJ11" s="41">
        <v>0.15789473684210525</v>
      </c>
      <c r="AK11" s="22">
        <v>2.28125</v>
      </c>
      <c r="AL11" s="22">
        <v>0.47499999999999998</v>
      </c>
      <c r="AM11" s="22">
        <v>0</v>
      </c>
      <c r="AN11" s="21">
        <f t="shared" si="18"/>
        <v>11.326232648930015</v>
      </c>
      <c r="AO11" s="46">
        <v>1</v>
      </c>
      <c r="AP11" s="48">
        <f t="shared" si="19"/>
        <v>12.326232648930015</v>
      </c>
    </row>
    <row r="12" spans="1:42" s="5" customFormat="1" ht="15.75">
      <c r="A12" s="25">
        <v>96551031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7">
        <f t="shared" si="1"/>
        <v>0</v>
      </c>
      <c r="I12" s="28">
        <f t="shared" si="2"/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f t="shared" si="3"/>
        <v>0</v>
      </c>
      <c r="P12" s="28">
        <f t="shared" si="4"/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f t="shared" si="0"/>
        <v>0</v>
      </c>
      <c r="W12" s="28">
        <f t="shared" si="5"/>
        <v>0</v>
      </c>
      <c r="X12" s="21">
        <f t="shared" si="6"/>
        <v>0</v>
      </c>
      <c r="Y12" s="21">
        <f t="shared" si="7"/>
        <v>0</v>
      </c>
      <c r="Z12" s="21">
        <f t="shared" si="8"/>
        <v>0</v>
      </c>
      <c r="AA12" s="21">
        <f t="shared" si="9"/>
        <v>0</v>
      </c>
      <c r="AB12" s="21">
        <f t="shared" si="10"/>
        <v>0</v>
      </c>
      <c r="AC12" s="21">
        <f t="shared" si="11"/>
        <v>0</v>
      </c>
      <c r="AD12" s="21">
        <f t="shared" si="12"/>
        <v>0</v>
      </c>
      <c r="AE12" s="21">
        <f t="shared" si="13"/>
        <v>0</v>
      </c>
      <c r="AF12" s="21">
        <f t="shared" si="14"/>
        <v>0</v>
      </c>
      <c r="AG12" s="21">
        <f t="shared" si="15"/>
        <v>0</v>
      </c>
      <c r="AH12" s="21">
        <f t="shared" si="16"/>
        <v>0</v>
      </c>
      <c r="AI12" s="21">
        <f t="shared" si="17"/>
        <v>0</v>
      </c>
      <c r="AJ12" s="40">
        <v>0.18289473684210528</v>
      </c>
      <c r="AK12" s="29">
        <v>0.296875</v>
      </c>
      <c r="AL12" s="29">
        <v>0.375</v>
      </c>
      <c r="AM12" s="29">
        <v>0</v>
      </c>
      <c r="AN12" s="21">
        <f t="shared" si="18"/>
        <v>0.85476973684210522</v>
      </c>
      <c r="AO12" s="46">
        <v>0</v>
      </c>
      <c r="AP12" s="48">
        <f t="shared" si="19"/>
        <v>0.85476973684210522</v>
      </c>
    </row>
    <row r="13" spans="1:42" ht="15.75">
      <c r="A13" s="23">
        <v>95551018</v>
      </c>
      <c r="B13" s="24">
        <v>0</v>
      </c>
      <c r="C13" s="24">
        <v>3</v>
      </c>
      <c r="D13" s="24">
        <v>0</v>
      </c>
      <c r="E13" s="24">
        <v>0</v>
      </c>
      <c r="F13" s="24">
        <v>0</v>
      </c>
      <c r="G13" s="24">
        <v>0</v>
      </c>
      <c r="H13" s="20">
        <f t="shared" si="1"/>
        <v>3</v>
      </c>
      <c r="I13" s="21">
        <f t="shared" si="20"/>
        <v>0.28846153846153844</v>
      </c>
      <c r="J13" s="20">
        <v>13</v>
      </c>
      <c r="K13" s="20">
        <v>13</v>
      </c>
      <c r="L13" s="20">
        <v>0</v>
      </c>
      <c r="M13" s="20">
        <v>20.5</v>
      </c>
      <c r="N13" s="20">
        <v>9.5</v>
      </c>
      <c r="O13" s="20">
        <f t="shared" si="3"/>
        <v>56</v>
      </c>
      <c r="P13" s="21">
        <f t="shared" si="4"/>
        <v>3.0769230769230771</v>
      </c>
      <c r="Q13" s="20">
        <v>1</v>
      </c>
      <c r="R13" s="20">
        <v>14</v>
      </c>
      <c r="S13" s="20">
        <v>14</v>
      </c>
      <c r="T13" s="20">
        <v>14</v>
      </c>
      <c r="U13" s="20">
        <v>0</v>
      </c>
      <c r="V13" s="20">
        <f t="shared" si="0"/>
        <v>43</v>
      </c>
      <c r="W13" s="21">
        <f t="shared" si="5"/>
        <v>4.7252747252747254</v>
      </c>
      <c r="X13" s="21">
        <f t="shared" si="6"/>
        <v>9.4780219780219781</v>
      </c>
      <c r="Y13" s="21">
        <f t="shared" si="7"/>
        <v>9.6208791208791204</v>
      </c>
      <c r="Z13" s="21">
        <f t="shared" si="8"/>
        <v>9.7637362637362628</v>
      </c>
      <c r="AA13" s="21">
        <f t="shared" si="9"/>
        <v>7.2472527472527473</v>
      </c>
      <c r="AB13" s="21">
        <f t="shared" si="10"/>
        <v>6.8324175824175821</v>
      </c>
      <c r="AC13" s="21">
        <f t="shared" si="11"/>
        <v>6.4175824175824179</v>
      </c>
      <c r="AD13" s="21">
        <f t="shared" si="12"/>
        <v>7.6826923076923075</v>
      </c>
      <c r="AE13" s="21">
        <f t="shared" si="13"/>
        <v>7.4038461538461542</v>
      </c>
      <c r="AF13" s="21">
        <f t="shared" si="14"/>
        <v>6.8461538461538467</v>
      </c>
      <c r="AG13" s="21">
        <f t="shared" si="15"/>
        <v>8.5192307692307701</v>
      </c>
      <c r="AH13" s="21">
        <f t="shared" si="16"/>
        <v>7.9615384615384608</v>
      </c>
      <c r="AI13" s="21">
        <f t="shared" si="17"/>
        <v>9.7637362637362628</v>
      </c>
      <c r="AJ13" s="41">
        <v>0.47368421052631576</v>
      </c>
      <c r="AK13" s="22">
        <v>0.53125</v>
      </c>
      <c r="AL13" s="22">
        <v>0.42499999999999999</v>
      </c>
      <c r="AM13" s="22">
        <v>0</v>
      </c>
      <c r="AN13" s="21">
        <f t="shared" si="18"/>
        <v>11.193670474262579</v>
      </c>
      <c r="AO13" s="46">
        <v>1</v>
      </c>
      <c r="AP13" s="48">
        <f t="shared" si="19"/>
        <v>12.193670474262579</v>
      </c>
    </row>
    <row r="14" spans="1:42" ht="15.75">
      <c r="A14" s="23">
        <v>95551022</v>
      </c>
      <c r="B14" s="24">
        <v>7</v>
      </c>
      <c r="C14" s="24">
        <v>2</v>
      </c>
      <c r="D14" s="24">
        <v>7</v>
      </c>
      <c r="E14" s="24">
        <v>0</v>
      </c>
      <c r="F14" s="24">
        <v>0</v>
      </c>
      <c r="G14" s="24">
        <v>0</v>
      </c>
      <c r="H14" s="20">
        <f t="shared" si="1"/>
        <v>16</v>
      </c>
      <c r="I14" s="21">
        <f t="shared" si="20"/>
        <v>1.5384615384615385</v>
      </c>
      <c r="J14" s="20">
        <v>3</v>
      </c>
      <c r="K14" s="20">
        <v>10</v>
      </c>
      <c r="L14" s="20">
        <v>1</v>
      </c>
      <c r="M14" s="20">
        <v>10.5</v>
      </c>
      <c r="N14" s="20">
        <v>3</v>
      </c>
      <c r="O14" s="20">
        <f t="shared" si="3"/>
        <v>27.5</v>
      </c>
      <c r="P14" s="21">
        <f t="shared" si="4"/>
        <v>1.5109890109890109</v>
      </c>
      <c r="Q14" s="20">
        <v>0</v>
      </c>
      <c r="R14" s="20">
        <v>5</v>
      </c>
      <c r="S14" s="20">
        <v>4.5</v>
      </c>
      <c r="T14" s="20">
        <v>6</v>
      </c>
      <c r="U14" s="20">
        <v>5.5</v>
      </c>
      <c r="V14" s="20">
        <f t="shared" si="0"/>
        <v>21</v>
      </c>
      <c r="W14" s="21">
        <f t="shared" si="5"/>
        <v>2.3076923076923075</v>
      </c>
      <c r="X14" s="21">
        <f t="shared" si="6"/>
        <v>5.1978021978021971</v>
      </c>
      <c r="Y14" s="21">
        <f t="shared" si="7"/>
        <v>5.2692307692307683</v>
      </c>
      <c r="Z14" s="21">
        <f t="shared" si="8"/>
        <v>5.3406593406593412</v>
      </c>
      <c r="AA14" s="21">
        <f t="shared" si="9"/>
        <v>5.219780219780219</v>
      </c>
      <c r="AB14" s="21">
        <f t="shared" si="10"/>
        <v>5.2967032967032965</v>
      </c>
      <c r="AC14" s="21">
        <f t="shared" si="11"/>
        <v>5.3736263736263741</v>
      </c>
      <c r="AD14" s="21">
        <f t="shared" si="12"/>
        <v>5.5796703296703294</v>
      </c>
      <c r="AE14" s="21">
        <f t="shared" si="13"/>
        <v>5.5824175824175821</v>
      </c>
      <c r="AF14" s="21">
        <f t="shared" si="14"/>
        <v>5.5879120879120876</v>
      </c>
      <c r="AG14" s="21">
        <f t="shared" si="15"/>
        <v>5.5714285714285712</v>
      </c>
      <c r="AH14" s="21">
        <f t="shared" si="16"/>
        <v>5.5769230769230766</v>
      </c>
      <c r="AI14" s="21">
        <f t="shared" si="17"/>
        <v>5.5879120879120876</v>
      </c>
      <c r="AJ14" s="41">
        <v>2.6315789473684209E-2</v>
      </c>
      <c r="AK14" s="22">
        <v>0.35312500000000002</v>
      </c>
      <c r="AL14" s="22">
        <v>0.25</v>
      </c>
      <c r="AM14" s="22">
        <v>0</v>
      </c>
      <c r="AN14" s="21">
        <f t="shared" si="18"/>
        <v>6.217352877385772</v>
      </c>
      <c r="AO14" s="46">
        <v>0</v>
      </c>
      <c r="AP14" s="48">
        <f t="shared" si="19"/>
        <v>6.217352877385772</v>
      </c>
    </row>
    <row r="15" spans="1:42" s="5" customFormat="1" ht="15.75">
      <c r="A15" s="25">
        <v>96551037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7">
        <f t="shared" si="1"/>
        <v>0</v>
      </c>
      <c r="I15" s="28">
        <f t="shared" si="2"/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f t="shared" si="3"/>
        <v>0</v>
      </c>
      <c r="P15" s="28">
        <f t="shared" si="4"/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f t="shared" si="0"/>
        <v>0</v>
      </c>
      <c r="W15" s="28">
        <f t="shared" si="5"/>
        <v>0</v>
      </c>
      <c r="X15" s="21">
        <f t="shared" si="6"/>
        <v>0</v>
      </c>
      <c r="Y15" s="21">
        <f t="shared" si="7"/>
        <v>0</v>
      </c>
      <c r="Z15" s="21">
        <f t="shared" si="8"/>
        <v>0</v>
      </c>
      <c r="AA15" s="21">
        <f t="shared" si="9"/>
        <v>0</v>
      </c>
      <c r="AB15" s="21">
        <f t="shared" si="10"/>
        <v>0</v>
      </c>
      <c r="AC15" s="21">
        <f t="shared" si="11"/>
        <v>0</v>
      </c>
      <c r="AD15" s="21">
        <f t="shared" si="12"/>
        <v>0</v>
      </c>
      <c r="AE15" s="21">
        <f t="shared" si="13"/>
        <v>0</v>
      </c>
      <c r="AF15" s="21">
        <f t="shared" si="14"/>
        <v>0</v>
      </c>
      <c r="AG15" s="21">
        <f t="shared" si="15"/>
        <v>0</v>
      </c>
      <c r="AH15" s="21">
        <f t="shared" si="16"/>
        <v>0</v>
      </c>
      <c r="AI15" s="21">
        <f t="shared" si="17"/>
        <v>0</v>
      </c>
      <c r="AJ15" s="40">
        <v>0.1763157894736842</v>
      </c>
      <c r="AK15" s="29">
        <v>0</v>
      </c>
      <c r="AL15" s="29">
        <v>0.42499999999999999</v>
      </c>
      <c r="AM15" s="29">
        <v>0</v>
      </c>
      <c r="AN15" s="21">
        <f t="shared" si="18"/>
        <v>0.60131578947368425</v>
      </c>
      <c r="AO15" s="46">
        <v>0</v>
      </c>
      <c r="AP15" s="48">
        <f t="shared" si="19"/>
        <v>0.60131578947368425</v>
      </c>
    </row>
    <row r="16" spans="1:42" ht="15.75">
      <c r="A16" s="18">
        <v>96551043</v>
      </c>
      <c r="B16" s="19">
        <v>3.5</v>
      </c>
      <c r="C16" s="19">
        <v>0</v>
      </c>
      <c r="D16" s="19">
        <v>7</v>
      </c>
      <c r="E16" s="19">
        <v>2.5</v>
      </c>
      <c r="F16" s="19">
        <v>1</v>
      </c>
      <c r="G16" s="19">
        <v>7</v>
      </c>
      <c r="H16" s="20">
        <f t="shared" si="1"/>
        <v>21</v>
      </c>
      <c r="I16" s="21">
        <f t="shared" si="2"/>
        <v>1.6030534351145038</v>
      </c>
      <c r="J16" s="20">
        <v>13</v>
      </c>
      <c r="K16" s="20">
        <v>8</v>
      </c>
      <c r="L16" s="20">
        <v>2</v>
      </c>
      <c r="M16" s="20">
        <v>16</v>
      </c>
      <c r="N16" s="20">
        <v>9.5</v>
      </c>
      <c r="O16" s="20">
        <f t="shared" si="3"/>
        <v>48.5</v>
      </c>
      <c r="P16" s="21">
        <f t="shared" si="4"/>
        <v>2.6648351648351647</v>
      </c>
      <c r="Q16" s="20">
        <v>6</v>
      </c>
      <c r="R16" s="20">
        <v>9</v>
      </c>
      <c r="S16" s="20">
        <v>17</v>
      </c>
      <c r="T16" s="20">
        <v>10</v>
      </c>
      <c r="U16" s="20">
        <v>4</v>
      </c>
      <c r="V16" s="20">
        <f t="shared" si="0"/>
        <v>46</v>
      </c>
      <c r="W16" s="21">
        <f t="shared" si="5"/>
        <v>5.0549450549450547</v>
      </c>
      <c r="X16" s="21">
        <f t="shared" si="6"/>
        <v>9.9049576377820649</v>
      </c>
      <c r="Y16" s="21">
        <f t="shared" si="7"/>
        <v>9.9324301652545941</v>
      </c>
      <c r="Z16" s="21">
        <f t="shared" si="8"/>
        <v>9.9599026927271197</v>
      </c>
      <c r="AA16" s="21">
        <f t="shared" si="9"/>
        <v>9.0555322540055361</v>
      </c>
      <c r="AB16" s="21">
        <f t="shared" si="10"/>
        <v>8.8706484355339335</v>
      </c>
      <c r="AC16" s="21">
        <f t="shared" si="11"/>
        <v>8.6857646170623273</v>
      </c>
      <c r="AD16" s="21">
        <f t="shared" si="12"/>
        <v>9.086716718396108</v>
      </c>
      <c r="AE16" s="21">
        <f t="shared" si="13"/>
        <v>8.9805385454240412</v>
      </c>
      <c r="AF16" s="21">
        <f t="shared" si="14"/>
        <v>8.7681821994799094</v>
      </c>
      <c r="AG16" s="21">
        <f t="shared" si="15"/>
        <v>9.4052512373123047</v>
      </c>
      <c r="AH16" s="21">
        <f t="shared" si="16"/>
        <v>9.1928948913681729</v>
      </c>
      <c r="AI16" s="21">
        <f t="shared" si="17"/>
        <v>9.9599026927271197</v>
      </c>
      <c r="AJ16" s="40">
        <v>0.67105263157894735</v>
      </c>
      <c r="AK16" s="22">
        <v>2.5</v>
      </c>
      <c r="AL16" s="22">
        <v>0.5</v>
      </c>
      <c r="AM16" s="22">
        <v>0.125</v>
      </c>
      <c r="AN16" s="21">
        <f t="shared" si="18"/>
        <v>13.755955324306067</v>
      </c>
      <c r="AO16" s="46">
        <v>0</v>
      </c>
      <c r="AP16" s="48">
        <f t="shared" si="19"/>
        <v>13.755955324306067</v>
      </c>
    </row>
    <row r="17" spans="1:42" ht="15.75">
      <c r="A17" s="23">
        <v>96551044</v>
      </c>
      <c r="B17" s="24">
        <v>6</v>
      </c>
      <c r="C17" s="24">
        <v>1</v>
      </c>
      <c r="D17" s="24">
        <v>2.5</v>
      </c>
      <c r="E17" s="24">
        <v>0</v>
      </c>
      <c r="F17" s="24">
        <v>0</v>
      </c>
      <c r="G17" s="24">
        <v>0</v>
      </c>
      <c r="H17" s="20">
        <f t="shared" si="1"/>
        <v>9.5</v>
      </c>
      <c r="I17" s="21">
        <f t="shared" ref="I17" si="21">H17*5/52</f>
        <v>0.91346153846153844</v>
      </c>
      <c r="J17" s="20">
        <v>5</v>
      </c>
      <c r="K17" s="20">
        <v>11</v>
      </c>
      <c r="L17" s="20">
        <v>5</v>
      </c>
      <c r="M17" s="20">
        <v>9</v>
      </c>
      <c r="N17" s="20">
        <v>7</v>
      </c>
      <c r="O17" s="20">
        <f t="shared" si="3"/>
        <v>37</v>
      </c>
      <c r="P17" s="21">
        <f t="shared" si="4"/>
        <v>2.0329670329670328</v>
      </c>
      <c r="Q17" s="20">
        <v>4</v>
      </c>
      <c r="R17" s="20">
        <v>5</v>
      </c>
      <c r="S17" s="20">
        <v>7</v>
      </c>
      <c r="T17" s="20">
        <v>9</v>
      </c>
      <c r="U17" s="20">
        <v>2</v>
      </c>
      <c r="V17" s="20">
        <f t="shared" si="0"/>
        <v>27</v>
      </c>
      <c r="W17" s="21">
        <f t="shared" si="5"/>
        <v>2.9670329670329672</v>
      </c>
      <c r="X17" s="21">
        <f t="shared" si="6"/>
        <v>6.365384615384615</v>
      </c>
      <c r="Y17" s="21">
        <f t="shared" si="7"/>
        <v>6.4752747252747254</v>
      </c>
      <c r="Z17" s="21">
        <f t="shared" si="8"/>
        <v>6.5851648351648358</v>
      </c>
      <c r="AA17" s="21">
        <f t="shared" si="9"/>
        <v>5.4697802197802199</v>
      </c>
      <c r="AB17" s="21">
        <f t="shared" si="10"/>
        <v>5.3557692307692317</v>
      </c>
      <c r="AC17" s="21">
        <f t="shared" si="11"/>
        <v>5.2417582417582418</v>
      </c>
      <c r="AD17" s="21">
        <f t="shared" si="12"/>
        <v>5.9072802197802199</v>
      </c>
      <c r="AE17" s="21">
        <f t="shared" si="13"/>
        <v>5.7953296703296697</v>
      </c>
      <c r="AF17" s="21">
        <f t="shared" si="14"/>
        <v>5.5714285714285712</v>
      </c>
      <c r="AG17" s="21">
        <f t="shared" si="15"/>
        <v>6.2431318681318686</v>
      </c>
      <c r="AH17" s="21">
        <f t="shared" si="16"/>
        <v>6.0192307692307683</v>
      </c>
      <c r="AI17" s="21">
        <f t="shared" si="17"/>
        <v>6.5851648351648358</v>
      </c>
      <c r="AJ17" s="40">
        <v>0.51381578947368411</v>
      </c>
      <c r="AK17" s="22">
        <v>1.921875</v>
      </c>
      <c r="AL17" s="22">
        <v>0.5</v>
      </c>
      <c r="AM17" s="22">
        <v>0.25</v>
      </c>
      <c r="AN17" s="21">
        <f t="shared" si="18"/>
        <v>9.7708556246385196</v>
      </c>
      <c r="AO17" s="46">
        <v>1</v>
      </c>
      <c r="AP17" s="48">
        <f t="shared" si="19"/>
        <v>10.77085562463852</v>
      </c>
    </row>
    <row r="18" spans="1:42" ht="15.75">
      <c r="A18" s="18">
        <v>96551046</v>
      </c>
      <c r="B18" s="19">
        <v>4</v>
      </c>
      <c r="C18" s="19">
        <v>0</v>
      </c>
      <c r="D18" s="19">
        <v>6.5</v>
      </c>
      <c r="E18" s="19">
        <v>6.5</v>
      </c>
      <c r="F18" s="19">
        <v>0</v>
      </c>
      <c r="G18" s="19">
        <v>6</v>
      </c>
      <c r="H18" s="20">
        <f t="shared" si="1"/>
        <v>23</v>
      </c>
      <c r="I18" s="21">
        <f t="shared" si="2"/>
        <v>1.7557251908396947</v>
      </c>
      <c r="J18" s="20">
        <v>18</v>
      </c>
      <c r="K18" s="20">
        <v>9</v>
      </c>
      <c r="L18" s="20">
        <v>0</v>
      </c>
      <c r="M18" s="20">
        <v>15</v>
      </c>
      <c r="N18" s="20">
        <v>0</v>
      </c>
      <c r="O18" s="20">
        <f t="shared" si="3"/>
        <v>42</v>
      </c>
      <c r="P18" s="21">
        <f t="shared" si="4"/>
        <v>2.3076923076923075</v>
      </c>
      <c r="Q18" s="20">
        <v>1</v>
      </c>
      <c r="R18" s="20">
        <v>6</v>
      </c>
      <c r="S18" s="20">
        <v>7</v>
      </c>
      <c r="T18" s="20">
        <v>0</v>
      </c>
      <c r="U18" s="20">
        <v>0</v>
      </c>
      <c r="V18" s="20">
        <f t="shared" si="0"/>
        <v>14</v>
      </c>
      <c r="W18" s="21">
        <f t="shared" si="5"/>
        <v>1.5384615384615385</v>
      </c>
      <c r="X18" s="21">
        <f t="shared" si="6"/>
        <v>5.3176746917204927</v>
      </c>
      <c r="Y18" s="21">
        <f t="shared" si="7"/>
        <v>5.6253669994128011</v>
      </c>
      <c r="Z18" s="21">
        <f t="shared" si="8"/>
        <v>5.9330593071051085</v>
      </c>
      <c r="AA18" s="21">
        <f t="shared" si="9"/>
        <v>4.8761009982384032</v>
      </c>
      <c r="AB18" s="21">
        <f t="shared" si="10"/>
        <v>5.0733998825601878</v>
      </c>
      <c r="AC18" s="21">
        <f t="shared" si="11"/>
        <v>5.2706987668819734</v>
      </c>
      <c r="AD18" s="21">
        <f t="shared" si="12"/>
        <v>6.3593658250146792</v>
      </c>
      <c r="AE18" s="21">
        <f t="shared" si="13"/>
        <v>6.3041691133294178</v>
      </c>
      <c r="AF18" s="21">
        <f t="shared" si="14"/>
        <v>6.1937756899588958</v>
      </c>
      <c r="AG18" s="21">
        <f t="shared" si="15"/>
        <v>6.5249559600704634</v>
      </c>
      <c r="AH18" s="21">
        <f t="shared" si="16"/>
        <v>6.4145625366999406</v>
      </c>
      <c r="AI18" s="21">
        <f t="shared" si="17"/>
        <v>6.5249559600704634</v>
      </c>
      <c r="AJ18" s="41">
        <v>0.41973684210526313</v>
      </c>
      <c r="AK18" s="22">
        <v>1.765625</v>
      </c>
      <c r="AL18" s="22">
        <v>0.47499999999999998</v>
      </c>
      <c r="AM18" s="22">
        <v>0</v>
      </c>
      <c r="AN18" s="21">
        <f t="shared" si="18"/>
        <v>9.1853178021757262</v>
      </c>
      <c r="AO18" s="46">
        <v>0</v>
      </c>
      <c r="AP18" s="55">
        <f t="shared" si="19"/>
        <v>9.1853178021757262</v>
      </c>
    </row>
    <row r="19" spans="1:42" ht="15.75">
      <c r="A19" s="18">
        <v>95551032</v>
      </c>
      <c r="B19" s="19">
        <v>3.5</v>
      </c>
      <c r="C19" s="19">
        <v>0</v>
      </c>
      <c r="D19" s="19">
        <v>7.5</v>
      </c>
      <c r="E19" s="19">
        <v>4</v>
      </c>
      <c r="F19" s="19">
        <v>1.5</v>
      </c>
      <c r="G19" s="19">
        <v>7</v>
      </c>
      <c r="H19" s="20">
        <f t="shared" si="1"/>
        <v>23.5</v>
      </c>
      <c r="I19" s="21">
        <f t="shared" si="2"/>
        <v>1.7938931297709924</v>
      </c>
      <c r="J19" s="20">
        <v>16</v>
      </c>
      <c r="K19" s="20">
        <v>11</v>
      </c>
      <c r="L19" s="20">
        <v>1</v>
      </c>
      <c r="M19" s="20">
        <v>24</v>
      </c>
      <c r="N19" s="20">
        <v>0</v>
      </c>
      <c r="O19" s="20">
        <f t="shared" si="3"/>
        <v>52</v>
      </c>
      <c r="P19" s="21">
        <f t="shared" si="4"/>
        <v>2.8571428571428572</v>
      </c>
      <c r="Q19" s="20">
        <v>5</v>
      </c>
      <c r="R19" s="20">
        <v>10</v>
      </c>
      <c r="S19" s="20">
        <v>11</v>
      </c>
      <c r="T19" s="20">
        <v>10</v>
      </c>
      <c r="U19" s="20">
        <v>1</v>
      </c>
      <c r="V19" s="20">
        <f t="shared" si="0"/>
        <v>37</v>
      </c>
      <c r="W19" s="21">
        <f t="shared" si="5"/>
        <v>4.0659340659340657</v>
      </c>
      <c r="X19" s="21">
        <f t="shared" si="6"/>
        <v>9.0252495596007041</v>
      </c>
      <c r="Y19" s="21">
        <f t="shared" si="7"/>
        <v>9.1900847244358701</v>
      </c>
      <c r="Z19" s="21">
        <f t="shared" si="8"/>
        <v>9.3549198892710344</v>
      </c>
      <c r="AA19" s="21">
        <f t="shared" si="9"/>
        <v>8.1746497777032125</v>
      </c>
      <c r="AB19" s="21">
        <f t="shared" si="10"/>
        <v>8.1268349970640053</v>
      </c>
      <c r="AC19" s="21">
        <f t="shared" si="11"/>
        <v>8.079020216424798</v>
      </c>
      <c r="AD19" s="21">
        <f t="shared" si="12"/>
        <v>8.8925006291418498</v>
      </c>
      <c r="AE19" s="21">
        <f t="shared" si="13"/>
        <v>8.7861756564046622</v>
      </c>
      <c r="AF19" s="21">
        <f t="shared" si="14"/>
        <v>8.5735257109302907</v>
      </c>
      <c r="AG19" s="21">
        <f t="shared" si="15"/>
        <v>9.2114755473534089</v>
      </c>
      <c r="AH19" s="21">
        <f t="shared" si="16"/>
        <v>8.9988256018790374</v>
      </c>
      <c r="AI19" s="21">
        <f t="shared" si="17"/>
        <v>9.3549198892710344</v>
      </c>
      <c r="AJ19" s="40">
        <v>0.57894736842105265</v>
      </c>
      <c r="AK19" s="22">
        <v>1.8571249999999999</v>
      </c>
      <c r="AL19" s="22">
        <v>0.5</v>
      </c>
      <c r="AM19" s="22">
        <v>0.25</v>
      </c>
      <c r="AN19" s="21">
        <f t="shared" si="18"/>
        <v>12.540992257692087</v>
      </c>
      <c r="AO19" s="46">
        <v>0</v>
      </c>
      <c r="AP19" s="48">
        <f t="shared" si="19"/>
        <v>12.540992257692087</v>
      </c>
    </row>
    <row r="20" spans="1:42" ht="15.75">
      <c r="A20" s="23">
        <v>96551048</v>
      </c>
      <c r="B20" s="24">
        <v>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0">
        <f t="shared" si="1"/>
        <v>6</v>
      </c>
      <c r="I20" s="21">
        <f t="shared" ref="I20" si="22">H20*5/52</f>
        <v>0.57692307692307687</v>
      </c>
      <c r="J20" s="20">
        <v>18</v>
      </c>
      <c r="K20" s="20">
        <v>0</v>
      </c>
      <c r="L20" s="20">
        <v>0</v>
      </c>
      <c r="M20" s="20">
        <v>5</v>
      </c>
      <c r="N20" s="20">
        <v>1</v>
      </c>
      <c r="O20" s="20">
        <f t="shared" si="3"/>
        <v>24</v>
      </c>
      <c r="P20" s="21">
        <f t="shared" si="4"/>
        <v>1.3186813186813187</v>
      </c>
      <c r="Q20" s="20">
        <v>0</v>
      </c>
      <c r="R20" s="20">
        <v>0</v>
      </c>
      <c r="S20" s="20">
        <v>6</v>
      </c>
      <c r="T20" s="20">
        <v>3</v>
      </c>
      <c r="U20" s="20">
        <v>3</v>
      </c>
      <c r="V20" s="20">
        <f t="shared" si="0"/>
        <v>12</v>
      </c>
      <c r="W20" s="21">
        <f t="shared" si="5"/>
        <v>1.3186813186813187</v>
      </c>
      <c r="X20" s="21">
        <f t="shared" si="6"/>
        <v>3.3956043956043955</v>
      </c>
      <c r="Y20" s="21">
        <f t="shared" si="7"/>
        <v>3.5274725274725274</v>
      </c>
      <c r="Z20" s="21">
        <f t="shared" si="8"/>
        <v>3.6593406593406597</v>
      </c>
      <c r="AA20" s="21">
        <f t="shared" si="9"/>
        <v>2.802197802197802</v>
      </c>
      <c r="AB20" s="21">
        <f t="shared" si="10"/>
        <v>2.7857142857142856</v>
      </c>
      <c r="AC20" s="21">
        <f t="shared" si="11"/>
        <v>2.7692307692307692</v>
      </c>
      <c r="AD20" s="21">
        <f t="shared" si="12"/>
        <v>3.3873626373626373</v>
      </c>
      <c r="AE20" s="21">
        <f t="shared" si="13"/>
        <v>3.313186813186813</v>
      </c>
      <c r="AF20" s="21">
        <f t="shared" si="14"/>
        <v>3.1648351648351647</v>
      </c>
      <c r="AG20" s="21">
        <f t="shared" si="15"/>
        <v>3.6098901098901099</v>
      </c>
      <c r="AH20" s="21">
        <f t="shared" si="16"/>
        <v>3.4615384615384612</v>
      </c>
      <c r="AI20" s="21">
        <f t="shared" si="17"/>
        <v>3.6593406593406597</v>
      </c>
      <c r="AJ20" s="41">
        <v>0.375</v>
      </c>
      <c r="AK20" s="22">
        <v>0.484375</v>
      </c>
      <c r="AL20" s="22">
        <v>0.5</v>
      </c>
      <c r="AM20" s="22">
        <v>0</v>
      </c>
      <c r="AN20" s="21">
        <f t="shared" si="18"/>
        <v>5.0187156593406597</v>
      </c>
      <c r="AO20" s="46">
        <v>0</v>
      </c>
      <c r="AP20" s="48">
        <f t="shared" si="19"/>
        <v>5.0187156593406597</v>
      </c>
    </row>
    <row r="21" spans="1:42" ht="15.75">
      <c r="A21" s="18">
        <v>95551037</v>
      </c>
      <c r="B21" s="19">
        <v>4.5</v>
      </c>
      <c r="C21" s="19">
        <v>4</v>
      </c>
      <c r="D21" s="19">
        <v>13</v>
      </c>
      <c r="E21" s="19">
        <v>0</v>
      </c>
      <c r="F21" s="19">
        <v>1.25</v>
      </c>
      <c r="G21" s="19">
        <v>1</v>
      </c>
      <c r="H21" s="20">
        <f t="shared" si="1"/>
        <v>23.75</v>
      </c>
      <c r="I21" s="21">
        <f t="shared" si="2"/>
        <v>1.8129770992366412</v>
      </c>
      <c r="J21" s="20">
        <v>6</v>
      </c>
      <c r="K21" s="20">
        <v>9</v>
      </c>
      <c r="L21" s="20">
        <v>0</v>
      </c>
      <c r="M21" s="20">
        <v>8.5</v>
      </c>
      <c r="N21" s="20">
        <v>5</v>
      </c>
      <c r="O21" s="20">
        <f t="shared" si="3"/>
        <v>28.5</v>
      </c>
      <c r="P21" s="21">
        <f t="shared" si="4"/>
        <v>1.5659340659340659</v>
      </c>
      <c r="Q21" s="20">
        <v>1</v>
      </c>
      <c r="R21" s="20">
        <v>4</v>
      </c>
      <c r="S21" s="20">
        <v>7</v>
      </c>
      <c r="T21" s="20">
        <v>13</v>
      </c>
      <c r="U21" s="20">
        <v>5</v>
      </c>
      <c r="V21" s="20">
        <f t="shared" si="0"/>
        <v>30</v>
      </c>
      <c r="W21" s="21">
        <f t="shared" si="5"/>
        <v>3.2967032967032965</v>
      </c>
      <c r="X21" s="21">
        <f t="shared" si="6"/>
        <v>6.5603556748594913</v>
      </c>
      <c r="Y21" s="21">
        <f t="shared" si="7"/>
        <v>6.5438721583759749</v>
      </c>
      <c r="Z21" s="21">
        <f t="shared" si="8"/>
        <v>6.5273886418924585</v>
      </c>
      <c r="AA21" s="21">
        <f t="shared" si="9"/>
        <v>6.7579901015015515</v>
      </c>
      <c r="AB21" s="21">
        <f t="shared" si="10"/>
        <v>6.7909151916785504</v>
      </c>
      <c r="AC21" s="21">
        <f t="shared" si="11"/>
        <v>6.8238402818555493</v>
      </c>
      <c r="AD21" s="21">
        <f t="shared" si="12"/>
        <v>6.7002768224142271</v>
      </c>
      <c r="AE21" s="21">
        <f t="shared" si="13"/>
        <v>6.7249811257444838</v>
      </c>
      <c r="AF21" s="21">
        <f t="shared" si="14"/>
        <v>6.7743897324049991</v>
      </c>
      <c r="AG21" s="21">
        <f t="shared" si="15"/>
        <v>6.6261639124234541</v>
      </c>
      <c r="AH21" s="21">
        <f t="shared" si="16"/>
        <v>6.6755725190839685</v>
      </c>
      <c r="AI21" s="21">
        <f t="shared" si="17"/>
        <v>6.8238402818555493</v>
      </c>
      <c r="AJ21" s="40">
        <v>0.11184210526315791</v>
      </c>
      <c r="AK21" s="29">
        <v>0.1875</v>
      </c>
      <c r="AL21" s="29">
        <v>0.5</v>
      </c>
      <c r="AM21" s="29">
        <v>0.25</v>
      </c>
      <c r="AN21" s="21">
        <f t="shared" si="18"/>
        <v>7.8731823871187068</v>
      </c>
      <c r="AO21" s="46">
        <v>0</v>
      </c>
      <c r="AP21" s="55">
        <f t="shared" si="19"/>
        <v>7.8731823871187068</v>
      </c>
    </row>
    <row r="22" spans="1:42" s="5" customFormat="1" ht="15.75">
      <c r="A22" s="25">
        <v>96551051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7">
        <f t="shared" si="1"/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f t="shared" si="3"/>
        <v>0</v>
      </c>
      <c r="P22" s="28">
        <f t="shared" si="4"/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f t="shared" si="0"/>
        <v>0</v>
      </c>
      <c r="W22" s="28">
        <f t="shared" si="5"/>
        <v>0</v>
      </c>
      <c r="X22" s="21">
        <f t="shared" si="6"/>
        <v>0</v>
      </c>
      <c r="Y22" s="21">
        <f t="shared" si="7"/>
        <v>0</v>
      </c>
      <c r="Z22" s="21">
        <f t="shared" si="8"/>
        <v>0</v>
      </c>
      <c r="AA22" s="21">
        <f t="shared" si="9"/>
        <v>0</v>
      </c>
      <c r="AB22" s="21">
        <f t="shared" si="10"/>
        <v>0</v>
      </c>
      <c r="AC22" s="21">
        <f t="shared" si="11"/>
        <v>0</v>
      </c>
      <c r="AD22" s="21">
        <f t="shared" si="12"/>
        <v>0</v>
      </c>
      <c r="AE22" s="21">
        <f t="shared" si="13"/>
        <v>0</v>
      </c>
      <c r="AF22" s="21">
        <f t="shared" si="14"/>
        <v>0</v>
      </c>
      <c r="AG22" s="21">
        <f t="shared" si="15"/>
        <v>0</v>
      </c>
      <c r="AH22" s="21">
        <f t="shared" si="16"/>
        <v>0</v>
      </c>
      <c r="AI22" s="21">
        <f t="shared" si="17"/>
        <v>0</v>
      </c>
      <c r="AJ22" s="41">
        <v>0.3421052631578948</v>
      </c>
      <c r="AK22" s="29">
        <v>0</v>
      </c>
      <c r="AL22" s="29">
        <v>0.42499999999999999</v>
      </c>
      <c r="AM22" s="29">
        <v>0</v>
      </c>
      <c r="AN22" s="21">
        <f t="shared" si="18"/>
        <v>0.76710526315789473</v>
      </c>
      <c r="AO22" s="46">
        <v>0</v>
      </c>
      <c r="AP22" s="48">
        <f t="shared" si="19"/>
        <v>0.76710526315789473</v>
      </c>
    </row>
    <row r="23" spans="1:42" ht="15.75">
      <c r="A23" s="18">
        <v>95551039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0">
        <f t="shared" si="1"/>
        <v>0</v>
      </c>
      <c r="I23" s="21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f t="shared" si="3"/>
        <v>0</v>
      </c>
      <c r="P23" s="21">
        <f t="shared" si="4"/>
        <v>0</v>
      </c>
      <c r="Q23" s="20">
        <v>5</v>
      </c>
      <c r="R23" s="20">
        <v>16</v>
      </c>
      <c r="S23" s="20">
        <v>5</v>
      </c>
      <c r="T23" s="20">
        <v>0</v>
      </c>
      <c r="U23" s="20">
        <v>0</v>
      </c>
      <c r="V23" s="20">
        <f t="shared" si="0"/>
        <v>26</v>
      </c>
      <c r="W23" s="21">
        <f>V23*(10+10)/91</f>
        <v>5.7142857142857144</v>
      </c>
      <c r="X23" s="21">
        <f t="shared" si="6"/>
        <v>6.8571428571428568</v>
      </c>
      <c r="Y23" s="21">
        <f t="shared" si="7"/>
        <v>6.2857142857142865</v>
      </c>
      <c r="Z23" s="21">
        <f t="shared" si="8"/>
        <v>5.7142857142857144</v>
      </c>
      <c r="AA23" s="21">
        <f t="shared" si="9"/>
        <v>6.8571428571428568</v>
      </c>
      <c r="AB23" s="21">
        <f t="shared" si="10"/>
        <v>6.2857142857142865</v>
      </c>
      <c r="AC23" s="21">
        <f t="shared" si="11"/>
        <v>5.7142857142857144</v>
      </c>
      <c r="AD23" s="21">
        <f t="shared" si="12"/>
        <v>4</v>
      </c>
      <c r="AE23" s="21">
        <f t="shared" si="13"/>
        <v>4</v>
      </c>
      <c r="AF23" s="21">
        <f t="shared" si="14"/>
        <v>4</v>
      </c>
      <c r="AG23" s="21">
        <f t="shared" si="15"/>
        <v>4</v>
      </c>
      <c r="AH23" s="21">
        <f t="shared" si="16"/>
        <v>4</v>
      </c>
      <c r="AI23" s="21">
        <f t="shared" si="17"/>
        <v>6.8571428571428568</v>
      </c>
      <c r="AJ23" s="40">
        <v>0.11184210526315791</v>
      </c>
      <c r="AK23" s="22">
        <v>1.0260374999999999</v>
      </c>
      <c r="AL23" s="22">
        <v>0.45</v>
      </c>
      <c r="AM23" s="22">
        <v>2.5000000000000001E-2</v>
      </c>
      <c r="AN23" s="21">
        <f t="shared" si="18"/>
        <v>8.4700224624060141</v>
      </c>
      <c r="AO23" s="46">
        <v>0</v>
      </c>
      <c r="AP23" s="49">
        <f t="shared" si="19"/>
        <v>8.4700224624060141</v>
      </c>
    </row>
    <row r="24" spans="1:42" ht="15.75">
      <c r="A24" s="23">
        <v>95552013</v>
      </c>
      <c r="B24" s="24">
        <v>2</v>
      </c>
      <c r="C24" s="24">
        <v>3</v>
      </c>
      <c r="D24" s="24">
        <v>0</v>
      </c>
      <c r="E24" s="24">
        <v>0</v>
      </c>
      <c r="F24" s="24">
        <v>0</v>
      </c>
      <c r="G24" s="24">
        <v>0</v>
      </c>
      <c r="H24" s="20">
        <f t="shared" si="1"/>
        <v>5</v>
      </c>
      <c r="I24" s="21">
        <f t="shared" ref="I24:I27" si="23">H24*5/52</f>
        <v>0.48076923076923078</v>
      </c>
      <c r="J24" s="20">
        <v>4</v>
      </c>
      <c r="K24" s="20">
        <v>11</v>
      </c>
      <c r="L24" s="20">
        <v>2</v>
      </c>
      <c r="M24" s="20">
        <v>13</v>
      </c>
      <c r="N24" s="20">
        <v>0</v>
      </c>
      <c r="O24" s="20">
        <f t="shared" si="3"/>
        <v>30</v>
      </c>
      <c r="P24" s="21">
        <f t="shared" si="4"/>
        <v>1.6483516483516483</v>
      </c>
      <c r="Q24" s="20">
        <v>0</v>
      </c>
      <c r="R24" s="20">
        <v>4</v>
      </c>
      <c r="S24" s="20">
        <v>6</v>
      </c>
      <c r="T24" s="20">
        <v>0</v>
      </c>
      <c r="U24" s="20">
        <v>1</v>
      </c>
      <c r="V24" s="20">
        <f t="shared" si="0"/>
        <v>11</v>
      </c>
      <c r="W24" s="21">
        <f t="shared" si="5"/>
        <v>1.2087912087912087</v>
      </c>
      <c r="X24" s="21">
        <f t="shared" si="6"/>
        <v>3.6208791208791204</v>
      </c>
      <c r="Y24" s="21">
        <f t="shared" si="7"/>
        <v>3.8296703296703294</v>
      </c>
      <c r="Z24" s="21">
        <f t="shared" si="8"/>
        <v>4.0384615384615383</v>
      </c>
      <c r="AA24" s="21">
        <f t="shared" si="9"/>
        <v>2.686813186813187</v>
      </c>
      <c r="AB24" s="21">
        <f t="shared" si="10"/>
        <v>2.662087912087912</v>
      </c>
      <c r="AC24" s="21">
        <f t="shared" si="11"/>
        <v>2.6373626373626373</v>
      </c>
      <c r="AD24" s="21">
        <f t="shared" si="12"/>
        <v>3.6140109890109891</v>
      </c>
      <c r="AE24" s="21">
        <f t="shared" si="13"/>
        <v>3.4972527472527473</v>
      </c>
      <c r="AF24" s="21">
        <f t="shared" si="14"/>
        <v>3.2637362637362637</v>
      </c>
      <c r="AG24" s="21">
        <f t="shared" si="15"/>
        <v>3.9642857142857144</v>
      </c>
      <c r="AH24" s="21">
        <f t="shared" si="16"/>
        <v>3.7307692307692299</v>
      </c>
      <c r="AI24" s="21">
        <f t="shared" si="17"/>
        <v>4.0384615384615383</v>
      </c>
      <c r="AJ24" s="40">
        <v>0.50657894736842102</v>
      </c>
      <c r="AK24" s="22">
        <v>0</v>
      </c>
      <c r="AL24" s="22">
        <v>0.45</v>
      </c>
      <c r="AM24" s="22">
        <v>0</v>
      </c>
      <c r="AN24" s="21">
        <f t="shared" si="18"/>
        <v>4.9950404858299597</v>
      </c>
      <c r="AO24" s="46">
        <v>0</v>
      </c>
      <c r="AP24" s="48">
        <f t="shared" si="19"/>
        <v>4.9950404858299597</v>
      </c>
    </row>
    <row r="25" spans="1:42" ht="15.75">
      <c r="A25" s="18">
        <v>95551043</v>
      </c>
      <c r="B25" s="19">
        <v>0</v>
      </c>
      <c r="C25" s="19">
        <v>0.5</v>
      </c>
      <c r="D25" s="19">
        <v>7</v>
      </c>
      <c r="E25" s="19">
        <v>3.5</v>
      </c>
      <c r="F25" s="19">
        <v>1.5</v>
      </c>
      <c r="G25" s="19">
        <v>6</v>
      </c>
      <c r="H25" s="20">
        <f t="shared" si="1"/>
        <v>18.5</v>
      </c>
      <c r="I25" s="21">
        <f t="shared" si="23"/>
        <v>1.7788461538461537</v>
      </c>
      <c r="J25" s="20">
        <v>18</v>
      </c>
      <c r="K25" s="20">
        <v>10</v>
      </c>
      <c r="L25" s="20">
        <v>3</v>
      </c>
      <c r="M25" s="20">
        <v>19</v>
      </c>
      <c r="N25" s="20">
        <v>10.5</v>
      </c>
      <c r="O25" s="20">
        <f t="shared" si="3"/>
        <v>60.5</v>
      </c>
      <c r="P25" s="21">
        <f t="shared" si="4"/>
        <v>3.3241758241758244</v>
      </c>
      <c r="Q25" s="20">
        <v>11</v>
      </c>
      <c r="R25" s="20">
        <v>4</v>
      </c>
      <c r="S25" s="20">
        <v>7</v>
      </c>
      <c r="T25" s="20">
        <v>12</v>
      </c>
      <c r="U25" s="20">
        <v>7</v>
      </c>
      <c r="V25" s="20">
        <f t="shared" si="0"/>
        <v>41</v>
      </c>
      <c r="W25" s="21">
        <f t="shared" si="5"/>
        <v>4.5054945054945055</v>
      </c>
      <c r="X25" s="21">
        <f t="shared" si="6"/>
        <v>10.107142857142858</v>
      </c>
      <c r="Y25" s="21">
        <f t="shared" si="7"/>
        <v>10.321428571428573</v>
      </c>
      <c r="Z25" s="21">
        <f t="shared" si="8"/>
        <v>10.535714285714286</v>
      </c>
      <c r="AA25" s="21">
        <f t="shared" si="9"/>
        <v>8.8708791208791204</v>
      </c>
      <c r="AB25" s="21">
        <f t="shared" si="10"/>
        <v>8.7760989010989015</v>
      </c>
      <c r="AC25" s="21">
        <f t="shared" si="11"/>
        <v>8.6813186813186825</v>
      </c>
      <c r="AD25" s="21">
        <f t="shared" si="12"/>
        <v>9.7877747252747263</v>
      </c>
      <c r="AE25" s="21">
        <f t="shared" si="13"/>
        <v>9.6332417582417573</v>
      </c>
      <c r="AF25" s="21">
        <f t="shared" si="14"/>
        <v>9.3241758241758248</v>
      </c>
      <c r="AG25" s="21">
        <f t="shared" si="15"/>
        <v>10.251373626373626</v>
      </c>
      <c r="AH25" s="21">
        <f t="shared" si="16"/>
        <v>9.9423076923076916</v>
      </c>
      <c r="AI25" s="21">
        <f t="shared" si="17"/>
        <v>10.535714285714286</v>
      </c>
      <c r="AJ25" s="40">
        <v>0.71052631578947367</v>
      </c>
      <c r="AK25" s="22">
        <v>2.5</v>
      </c>
      <c r="AL25" s="22">
        <v>0.5</v>
      </c>
      <c r="AM25" s="22">
        <v>0.25</v>
      </c>
      <c r="AN25" s="21">
        <f t="shared" si="18"/>
        <v>14.496240601503761</v>
      </c>
      <c r="AO25" s="46">
        <v>0.5</v>
      </c>
      <c r="AP25" s="48">
        <f t="shared" si="19"/>
        <v>14.996240601503761</v>
      </c>
    </row>
    <row r="26" spans="1:42" ht="15.75">
      <c r="A26" s="18">
        <v>95511070</v>
      </c>
      <c r="B26" s="19">
        <v>6</v>
      </c>
      <c r="C26" s="19">
        <v>2</v>
      </c>
      <c r="D26" s="19">
        <v>7</v>
      </c>
      <c r="E26" s="19">
        <v>3</v>
      </c>
      <c r="F26" s="19">
        <v>1.5</v>
      </c>
      <c r="G26" s="19">
        <v>2</v>
      </c>
      <c r="H26" s="20">
        <f t="shared" si="1"/>
        <v>21.5</v>
      </c>
      <c r="I26" s="21">
        <f t="shared" si="23"/>
        <v>2.0673076923076925</v>
      </c>
      <c r="J26" s="20">
        <v>3</v>
      </c>
      <c r="K26" s="20">
        <v>10</v>
      </c>
      <c r="L26" s="20">
        <v>2</v>
      </c>
      <c r="M26" s="20">
        <v>5</v>
      </c>
      <c r="N26" s="20">
        <v>3</v>
      </c>
      <c r="O26" s="20">
        <f t="shared" si="3"/>
        <v>23</v>
      </c>
      <c r="P26" s="21">
        <f t="shared" si="4"/>
        <v>1.2637362637362637</v>
      </c>
      <c r="Q26" s="20">
        <v>4</v>
      </c>
      <c r="R26" s="20">
        <v>4</v>
      </c>
      <c r="S26" s="20">
        <v>6.5</v>
      </c>
      <c r="T26" s="20">
        <v>3</v>
      </c>
      <c r="U26" s="20">
        <v>0</v>
      </c>
      <c r="V26" s="20">
        <f t="shared" si="0"/>
        <v>17.5</v>
      </c>
      <c r="W26" s="21">
        <f t="shared" si="5"/>
        <v>1.9230769230769231</v>
      </c>
      <c r="X26" s="21">
        <f t="shared" si="6"/>
        <v>4.6510989010989015</v>
      </c>
      <c r="Y26" s="21">
        <f t="shared" si="7"/>
        <v>4.7115384615384617</v>
      </c>
      <c r="Z26" s="21">
        <f t="shared" si="8"/>
        <v>4.7719780219780219</v>
      </c>
      <c r="AA26" s="21">
        <f t="shared" si="9"/>
        <v>5.2939560439560438</v>
      </c>
      <c r="AB26" s="21">
        <f t="shared" si="10"/>
        <v>5.5151098901098905</v>
      </c>
      <c r="AC26" s="21">
        <f t="shared" si="11"/>
        <v>5.7362637362637372</v>
      </c>
      <c r="AD26" s="21">
        <f t="shared" si="12"/>
        <v>5.6765109890109891</v>
      </c>
      <c r="AE26" s="21">
        <f t="shared" si="13"/>
        <v>5.7568681318681314</v>
      </c>
      <c r="AF26" s="21">
        <f t="shared" si="14"/>
        <v>5.9175824175824179</v>
      </c>
      <c r="AG26" s="21">
        <f t="shared" si="15"/>
        <v>5.4354395604395602</v>
      </c>
      <c r="AH26" s="21">
        <f t="shared" si="16"/>
        <v>5.5961538461538458</v>
      </c>
      <c r="AI26" s="21">
        <f t="shared" si="17"/>
        <v>5.9175824175824179</v>
      </c>
      <c r="AJ26" s="40">
        <v>0.3473684210526316</v>
      </c>
      <c r="AK26" s="22">
        <v>3.5749999999999997E-2</v>
      </c>
      <c r="AL26" s="22">
        <v>0.42499999999999999</v>
      </c>
      <c r="AM26" s="22">
        <v>0</v>
      </c>
      <c r="AN26" s="21">
        <f t="shared" si="18"/>
        <v>6.7257008386350492</v>
      </c>
      <c r="AO26" s="46">
        <v>0</v>
      </c>
      <c r="AP26" s="48">
        <f t="shared" si="19"/>
        <v>6.7257008386350492</v>
      </c>
    </row>
    <row r="27" spans="1:42" ht="15.75">
      <c r="A27" s="18">
        <v>95551044</v>
      </c>
      <c r="B27" s="19">
        <v>6</v>
      </c>
      <c r="C27" s="19">
        <v>8</v>
      </c>
      <c r="D27" s="19">
        <v>8</v>
      </c>
      <c r="E27" s="19">
        <v>2.5</v>
      </c>
      <c r="F27" s="19">
        <v>1.5</v>
      </c>
      <c r="G27" s="19">
        <v>3.5</v>
      </c>
      <c r="H27" s="20">
        <f t="shared" si="1"/>
        <v>29.5</v>
      </c>
      <c r="I27" s="21">
        <f t="shared" si="23"/>
        <v>2.8365384615384617</v>
      </c>
      <c r="J27" s="20">
        <v>12</v>
      </c>
      <c r="K27" s="20">
        <v>10.5</v>
      </c>
      <c r="L27" s="20">
        <v>0.5</v>
      </c>
      <c r="M27" s="20">
        <v>22</v>
      </c>
      <c r="N27" s="20">
        <v>8</v>
      </c>
      <c r="O27" s="20">
        <f t="shared" si="3"/>
        <v>53</v>
      </c>
      <c r="P27" s="21">
        <f t="shared" si="4"/>
        <v>2.912087912087912</v>
      </c>
      <c r="Q27" s="20">
        <v>4</v>
      </c>
      <c r="R27" s="20">
        <v>9</v>
      </c>
      <c r="S27" s="20">
        <v>4.5</v>
      </c>
      <c r="T27" s="20">
        <v>7.5</v>
      </c>
      <c r="U27" s="20">
        <v>8</v>
      </c>
      <c r="V27" s="20">
        <f>SUM(Q27:U27)</f>
        <v>33</v>
      </c>
      <c r="W27" s="21">
        <f t="shared" si="5"/>
        <v>3.6263736263736264</v>
      </c>
      <c r="X27" s="21">
        <f t="shared" si="6"/>
        <v>8.9807692307692299</v>
      </c>
      <c r="Y27" s="21">
        <f t="shared" si="7"/>
        <v>9.2005494505494507</v>
      </c>
      <c r="Z27" s="21">
        <f t="shared" si="8"/>
        <v>9.4203296703296715</v>
      </c>
      <c r="AA27" s="21">
        <f t="shared" si="9"/>
        <v>8.9203296703296697</v>
      </c>
      <c r="AB27" s="21">
        <f t="shared" si="10"/>
        <v>9.125</v>
      </c>
      <c r="AC27" s="21">
        <f t="shared" si="11"/>
        <v>9.3296703296703303</v>
      </c>
      <c r="AD27" s="21">
        <f t="shared" si="12"/>
        <v>10.011675824175825</v>
      </c>
      <c r="AE27" s="21">
        <f t="shared" si="13"/>
        <v>10.00412087912088</v>
      </c>
      <c r="AF27" s="21">
        <f t="shared" si="14"/>
        <v>9.9890109890109891</v>
      </c>
      <c r="AG27" s="21">
        <f t="shared" si="15"/>
        <v>10.034340659340661</v>
      </c>
      <c r="AH27" s="21">
        <f t="shared" si="16"/>
        <v>10.019230769230768</v>
      </c>
      <c r="AI27" s="21">
        <f t="shared" si="17"/>
        <v>10.034340659340661</v>
      </c>
      <c r="AJ27" s="40">
        <v>0.34868421052631582</v>
      </c>
      <c r="AK27" s="22">
        <v>2.2916249999999998</v>
      </c>
      <c r="AL27" s="22">
        <v>0.47499999999999998</v>
      </c>
      <c r="AM27" s="22">
        <v>0.25</v>
      </c>
      <c r="AN27" s="21">
        <f t="shared" si="18"/>
        <v>13.399649869866975</v>
      </c>
      <c r="AO27" s="46">
        <v>1</v>
      </c>
      <c r="AP27" s="48">
        <f t="shared" si="19"/>
        <v>14.399649869866975</v>
      </c>
    </row>
    <row r="28" spans="1:42" ht="15.75">
      <c r="A28" s="23">
        <v>95551047</v>
      </c>
      <c r="B28" s="24">
        <v>3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0">
        <f t="shared" si="1"/>
        <v>3</v>
      </c>
      <c r="I28" s="21">
        <f t="shared" ref="I28" si="24">H28*5/52</f>
        <v>0.28846153846153844</v>
      </c>
      <c r="J28" s="20">
        <v>12.5</v>
      </c>
      <c r="K28" s="20">
        <v>11</v>
      </c>
      <c r="L28" s="20">
        <v>3</v>
      </c>
      <c r="M28" s="20">
        <v>18</v>
      </c>
      <c r="N28" s="20">
        <v>0</v>
      </c>
      <c r="O28" s="20">
        <f t="shared" si="3"/>
        <v>44.5</v>
      </c>
      <c r="P28" s="21">
        <f t="shared" si="4"/>
        <v>2.4450549450549453</v>
      </c>
      <c r="Q28" s="20">
        <v>2</v>
      </c>
      <c r="R28" s="20">
        <v>14</v>
      </c>
      <c r="S28" s="20">
        <v>4.5</v>
      </c>
      <c r="T28" s="20">
        <v>0</v>
      </c>
      <c r="U28" s="20">
        <v>0</v>
      </c>
      <c r="V28" s="20">
        <f t="shared" ref="V28:V33" si="25">SUM(Q28:U28)</f>
        <v>20.5</v>
      </c>
      <c r="W28" s="21">
        <f t="shared" si="5"/>
        <v>2.2527472527472527</v>
      </c>
      <c r="X28" s="21">
        <f t="shared" si="6"/>
        <v>5.7527472527472527</v>
      </c>
      <c r="Y28" s="21">
        <f t="shared" si="7"/>
        <v>6.0164835164835164</v>
      </c>
      <c r="Z28" s="21">
        <f t="shared" si="8"/>
        <v>6.2802197802197801</v>
      </c>
      <c r="AA28" s="21">
        <f t="shared" si="9"/>
        <v>4.0274725274725274</v>
      </c>
      <c r="AB28" s="21">
        <f t="shared" si="10"/>
        <v>3.8598901098901099</v>
      </c>
      <c r="AC28" s="21">
        <f t="shared" si="11"/>
        <v>3.6923076923076925</v>
      </c>
      <c r="AD28" s="21">
        <f t="shared" si="12"/>
        <v>5.1304945054945055</v>
      </c>
      <c r="AE28" s="21">
        <f t="shared" si="13"/>
        <v>4.9148351648351651</v>
      </c>
      <c r="AF28" s="21">
        <f t="shared" si="14"/>
        <v>4.4835164835164836</v>
      </c>
      <c r="AG28" s="21">
        <f t="shared" si="15"/>
        <v>5.7774725274725274</v>
      </c>
      <c r="AH28" s="21">
        <f t="shared" si="16"/>
        <v>5.3461538461538467</v>
      </c>
      <c r="AI28" s="21">
        <f t="shared" si="17"/>
        <v>6.2802197802197801</v>
      </c>
      <c r="AJ28" s="40">
        <v>0.75</v>
      </c>
      <c r="AK28" s="22">
        <v>2.0133749999999999</v>
      </c>
      <c r="AL28" s="22">
        <v>0.47499999999999998</v>
      </c>
      <c r="AM28" s="22">
        <v>0.25</v>
      </c>
      <c r="AN28" s="21">
        <f t="shared" si="18"/>
        <v>9.7685947802197806</v>
      </c>
      <c r="AO28" s="46">
        <v>1</v>
      </c>
      <c r="AP28" s="48">
        <f t="shared" si="19"/>
        <v>10.768594780219781</v>
      </c>
    </row>
    <row r="29" spans="1:42" ht="15.75">
      <c r="A29" s="18">
        <v>96551069</v>
      </c>
      <c r="B29" s="19">
        <v>13.5</v>
      </c>
      <c r="C29" s="19">
        <v>5</v>
      </c>
      <c r="D29" s="19">
        <v>13</v>
      </c>
      <c r="E29" s="19">
        <v>8</v>
      </c>
      <c r="F29" s="19">
        <v>0</v>
      </c>
      <c r="G29" s="19">
        <v>4</v>
      </c>
      <c r="H29" s="20">
        <f t="shared" si="1"/>
        <v>43.5</v>
      </c>
      <c r="I29" s="21">
        <f>H29*5/52</f>
        <v>4.1826923076923075</v>
      </c>
      <c r="J29" s="20">
        <v>13</v>
      </c>
      <c r="K29" s="20">
        <v>11</v>
      </c>
      <c r="L29" s="20">
        <v>10</v>
      </c>
      <c r="M29" s="20">
        <v>30</v>
      </c>
      <c r="N29" s="20">
        <v>18.5</v>
      </c>
      <c r="O29" s="20">
        <f t="shared" si="3"/>
        <v>82.5</v>
      </c>
      <c r="P29" s="21">
        <f t="shared" si="4"/>
        <v>4.5329670329670328</v>
      </c>
      <c r="Q29" s="20">
        <v>8</v>
      </c>
      <c r="R29" s="20">
        <v>17</v>
      </c>
      <c r="S29" s="20">
        <v>21</v>
      </c>
      <c r="T29" s="20">
        <v>14.5</v>
      </c>
      <c r="U29" s="20">
        <v>10</v>
      </c>
      <c r="V29" s="20">
        <f t="shared" si="25"/>
        <v>70.5</v>
      </c>
      <c r="W29" s="21">
        <f t="shared" si="5"/>
        <v>7.7472527472527473</v>
      </c>
      <c r="X29" s="21">
        <f t="shared" si="6"/>
        <v>16.409340659340657</v>
      </c>
      <c r="Y29" s="21">
        <f t="shared" si="7"/>
        <v>16.541208791208788</v>
      </c>
      <c r="Z29" s="21">
        <f t="shared" si="8"/>
        <v>16.673076923076923</v>
      </c>
      <c r="AA29" s="21">
        <f t="shared" si="9"/>
        <v>16.129120879120876</v>
      </c>
      <c r="AB29" s="21">
        <f t="shared" si="10"/>
        <v>16.190934065934066</v>
      </c>
      <c r="AC29" s="21">
        <f t="shared" si="11"/>
        <v>16.252747252747252</v>
      </c>
      <c r="AD29" s="21">
        <f t="shared" si="12"/>
        <v>16.753434065934066</v>
      </c>
      <c r="AE29" s="21">
        <f t="shared" si="13"/>
        <v>16.718406593406591</v>
      </c>
      <c r="AF29" s="21">
        <f t="shared" si="14"/>
        <v>16.64835164835165</v>
      </c>
      <c r="AG29" s="21">
        <f t="shared" si="15"/>
        <v>16.858516483516482</v>
      </c>
      <c r="AH29" s="21">
        <f t="shared" si="16"/>
        <v>16.788461538461537</v>
      </c>
      <c r="AI29" s="21">
        <f t="shared" si="17"/>
        <v>16.858516483516482</v>
      </c>
      <c r="AJ29" s="40">
        <v>0.75</v>
      </c>
      <c r="AK29" s="22">
        <v>2.375</v>
      </c>
      <c r="AL29" s="22">
        <v>0.5</v>
      </c>
      <c r="AM29" s="22">
        <v>0.25</v>
      </c>
      <c r="AN29" s="21">
        <f t="shared" si="18"/>
        <v>20.733516483516482</v>
      </c>
      <c r="AO29" s="46">
        <v>0</v>
      </c>
      <c r="AP29" s="48">
        <f t="shared" si="19"/>
        <v>20.733516483516482</v>
      </c>
    </row>
    <row r="30" spans="1:42" ht="15.75">
      <c r="A30" s="23">
        <v>95551049</v>
      </c>
      <c r="B30" s="24">
        <v>5</v>
      </c>
      <c r="C30" s="24">
        <v>3</v>
      </c>
      <c r="D30" s="24">
        <v>3</v>
      </c>
      <c r="E30" s="24">
        <v>0</v>
      </c>
      <c r="F30" s="24">
        <v>0</v>
      </c>
      <c r="G30" s="24">
        <v>0</v>
      </c>
      <c r="H30" s="20">
        <f t="shared" si="1"/>
        <v>11</v>
      </c>
      <c r="I30" s="21">
        <f t="shared" ref="I30" si="26">H30*5/52</f>
        <v>1.0576923076923077</v>
      </c>
      <c r="J30" s="20">
        <v>11.5</v>
      </c>
      <c r="K30" s="20">
        <v>11</v>
      </c>
      <c r="L30" s="20">
        <v>1</v>
      </c>
      <c r="M30" s="20">
        <v>20</v>
      </c>
      <c r="N30" s="20">
        <v>0</v>
      </c>
      <c r="O30" s="20">
        <f t="shared" si="3"/>
        <v>43.5</v>
      </c>
      <c r="P30" s="21">
        <f t="shared" si="4"/>
        <v>2.3901098901098901</v>
      </c>
      <c r="Q30" s="20">
        <v>4</v>
      </c>
      <c r="R30" s="20">
        <v>9</v>
      </c>
      <c r="S30" s="20">
        <v>6</v>
      </c>
      <c r="T30" s="20">
        <v>14</v>
      </c>
      <c r="U30" s="20">
        <v>1</v>
      </c>
      <c r="V30" s="20">
        <f t="shared" si="25"/>
        <v>34</v>
      </c>
      <c r="W30" s="21">
        <f t="shared" si="5"/>
        <v>3.7362637362637363</v>
      </c>
      <c r="X30" s="21">
        <f t="shared" si="6"/>
        <v>7.7747252747252746</v>
      </c>
      <c r="Y30" s="21">
        <f t="shared" si="7"/>
        <v>7.8791208791208796</v>
      </c>
      <c r="Z30" s="21">
        <f t="shared" si="8"/>
        <v>7.9835164835164836</v>
      </c>
      <c r="AA30" s="21">
        <f t="shared" si="9"/>
        <v>6.7087912087912089</v>
      </c>
      <c r="AB30" s="21">
        <f t="shared" si="10"/>
        <v>6.5467032967032974</v>
      </c>
      <c r="AC30" s="21">
        <f t="shared" si="11"/>
        <v>6.384615384615385</v>
      </c>
      <c r="AD30" s="21">
        <f t="shared" si="12"/>
        <v>7.0975274725274726</v>
      </c>
      <c r="AE30" s="21">
        <f t="shared" si="13"/>
        <v>6.9642857142857135</v>
      </c>
      <c r="AF30" s="21">
        <f t="shared" si="14"/>
        <v>6.6978021978021971</v>
      </c>
      <c r="AG30" s="21">
        <f t="shared" si="15"/>
        <v>7.4972527472527482</v>
      </c>
      <c r="AH30" s="21">
        <f t="shared" si="16"/>
        <v>7.2307692307692299</v>
      </c>
      <c r="AI30" s="21">
        <f t="shared" si="17"/>
        <v>7.9835164835164836</v>
      </c>
      <c r="AJ30" s="40">
        <v>0.11842105263157894</v>
      </c>
      <c r="AK30" s="22">
        <v>1.3541624999999999</v>
      </c>
      <c r="AL30" s="22">
        <v>0.375</v>
      </c>
      <c r="AM30" s="22">
        <v>0.25</v>
      </c>
      <c r="AN30" s="21">
        <f t="shared" si="18"/>
        <v>10.081100036148062</v>
      </c>
      <c r="AO30" s="46">
        <v>0</v>
      </c>
      <c r="AP30" s="48">
        <f t="shared" si="19"/>
        <v>10.081100036148062</v>
      </c>
    </row>
    <row r="31" spans="1:42" s="5" customFormat="1" ht="15.75">
      <c r="A31" s="25">
        <v>95551052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f t="shared" si="1"/>
        <v>0</v>
      </c>
      <c r="I31" s="28">
        <f>H31*5/52</f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f t="shared" si="3"/>
        <v>0</v>
      </c>
      <c r="P31" s="28">
        <f t="shared" si="4"/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f t="shared" si="25"/>
        <v>0</v>
      </c>
      <c r="W31" s="28">
        <f t="shared" si="5"/>
        <v>0</v>
      </c>
      <c r="X31" s="21">
        <f t="shared" si="6"/>
        <v>0</v>
      </c>
      <c r="Y31" s="21">
        <f t="shared" si="7"/>
        <v>0</v>
      </c>
      <c r="Z31" s="21">
        <f t="shared" si="8"/>
        <v>0</v>
      </c>
      <c r="AA31" s="21">
        <f t="shared" si="9"/>
        <v>0</v>
      </c>
      <c r="AB31" s="21">
        <f t="shared" si="10"/>
        <v>0</v>
      </c>
      <c r="AC31" s="21">
        <f t="shared" si="11"/>
        <v>0</v>
      </c>
      <c r="AD31" s="21">
        <f t="shared" si="12"/>
        <v>0</v>
      </c>
      <c r="AE31" s="21">
        <f t="shared" si="13"/>
        <v>0</v>
      </c>
      <c r="AF31" s="21">
        <f t="shared" si="14"/>
        <v>0</v>
      </c>
      <c r="AG31" s="21">
        <f t="shared" si="15"/>
        <v>0</v>
      </c>
      <c r="AH31" s="21">
        <f t="shared" si="16"/>
        <v>0</v>
      </c>
      <c r="AI31" s="21">
        <f t="shared" si="17"/>
        <v>0</v>
      </c>
      <c r="AJ31" s="40">
        <v>3.9473684210526314E-2</v>
      </c>
      <c r="AK31" s="29">
        <v>0</v>
      </c>
      <c r="AL31" s="29">
        <v>0.375</v>
      </c>
      <c r="AM31" s="29">
        <v>0</v>
      </c>
      <c r="AN31" s="21">
        <f t="shared" si="18"/>
        <v>0.41447368421052633</v>
      </c>
      <c r="AO31" s="46">
        <v>0</v>
      </c>
      <c r="AP31" s="48">
        <f t="shared" si="19"/>
        <v>0.41447368421052633</v>
      </c>
    </row>
    <row r="32" spans="1:42" ht="15.75">
      <c r="A32" s="23">
        <v>95551059</v>
      </c>
      <c r="B32" s="24">
        <v>3</v>
      </c>
      <c r="C32" s="24">
        <v>2</v>
      </c>
      <c r="D32" s="24">
        <v>2</v>
      </c>
      <c r="E32" s="24">
        <v>0</v>
      </c>
      <c r="F32" s="24">
        <v>0</v>
      </c>
      <c r="G32" s="24">
        <v>0</v>
      </c>
      <c r="H32" s="20">
        <f t="shared" si="1"/>
        <v>7</v>
      </c>
      <c r="I32" s="21">
        <f t="shared" ref="I32" si="27">H32*5/52</f>
        <v>0.67307692307692313</v>
      </c>
      <c r="J32" s="20">
        <v>3</v>
      </c>
      <c r="K32" s="20">
        <v>5</v>
      </c>
      <c r="L32" s="20">
        <v>2</v>
      </c>
      <c r="M32" s="20">
        <v>0</v>
      </c>
      <c r="N32" s="20">
        <v>1</v>
      </c>
      <c r="O32" s="20">
        <f t="shared" si="3"/>
        <v>11</v>
      </c>
      <c r="P32" s="21">
        <f t="shared" si="4"/>
        <v>0.60439560439560436</v>
      </c>
      <c r="Q32" s="20">
        <v>4</v>
      </c>
      <c r="R32" s="20">
        <v>2</v>
      </c>
      <c r="S32" s="20">
        <v>6</v>
      </c>
      <c r="T32" s="20">
        <v>0</v>
      </c>
      <c r="U32" s="20">
        <v>3</v>
      </c>
      <c r="V32" s="20">
        <f t="shared" si="25"/>
        <v>15</v>
      </c>
      <c r="W32" s="21">
        <f t="shared" si="5"/>
        <v>1.6483516483516483</v>
      </c>
      <c r="X32" s="21">
        <f t="shared" si="6"/>
        <v>2.9725274725274726</v>
      </c>
      <c r="Y32" s="21">
        <f t="shared" si="7"/>
        <v>2.9285714285714288</v>
      </c>
      <c r="Z32" s="21">
        <f t="shared" si="8"/>
        <v>2.8846153846153846</v>
      </c>
      <c r="AA32" s="21">
        <f t="shared" si="9"/>
        <v>3.0274725274725274</v>
      </c>
      <c r="AB32" s="21">
        <f t="shared" si="10"/>
        <v>2.9972527472527473</v>
      </c>
      <c r="AC32" s="21">
        <f t="shared" si="11"/>
        <v>2.9670329670329672</v>
      </c>
      <c r="AD32" s="21">
        <f t="shared" si="12"/>
        <v>2.8145604395604398</v>
      </c>
      <c r="AE32" s="21">
        <f t="shared" si="13"/>
        <v>2.8214285714285712</v>
      </c>
      <c r="AF32" s="21">
        <f t="shared" si="14"/>
        <v>2.8351648351648353</v>
      </c>
      <c r="AG32" s="21">
        <f t="shared" si="15"/>
        <v>2.7939560439560438</v>
      </c>
      <c r="AH32" s="21">
        <f t="shared" si="16"/>
        <v>2.8076923076923075</v>
      </c>
      <c r="AI32" s="21">
        <f t="shared" si="17"/>
        <v>3.0274725274725274</v>
      </c>
      <c r="AJ32" s="40">
        <v>0.67105263157894735</v>
      </c>
      <c r="AK32" s="22">
        <v>1.9821249999999999</v>
      </c>
      <c r="AL32" s="22">
        <v>0.5</v>
      </c>
      <c r="AM32" s="22">
        <v>0</v>
      </c>
      <c r="AN32" s="21">
        <f t="shared" si="18"/>
        <v>6.1806501590514742</v>
      </c>
      <c r="AO32" s="46">
        <v>1</v>
      </c>
      <c r="AP32" s="48">
        <f t="shared" si="19"/>
        <v>7.1806501590514742</v>
      </c>
    </row>
    <row r="33" spans="1:44" s="5" customFormat="1" ht="15.75">
      <c r="A33" s="25">
        <v>93552039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f t="shared" si="1"/>
        <v>0</v>
      </c>
      <c r="I33" s="28">
        <f>H33*5/52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f t="shared" si="3"/>
        <v>0</v>
      </c>
      <c r="P33" s="28">
        <f t="shared" si="4"/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f t="shared" si="25"/>
        <v>0</v>
      </c>
      <c r="W33" s="28">
        <f t="shared" si="5"/>
        <v>0</v>
      </c>
      <c r="X33" s="21">
        <f t="shared" si="6"/>
        <v>0</v>
      </c>
      <c r="Y33" s="21">
        <f t="shared" si="7"/>
        <v>0</v>
      </c>
      <c r="Z33" s="21">
        <f t="shared" si="8"/>
        <v>0</v>
      </c>
      <c r="AA33" s="21">
        <f t="shared" si="9"/>
        <v>0</v>
      </c>
      <c r="AB33" s="21">
        <f t="shared" si="10"/>
        <v>0</v>
      </c>
      <c r="AC33" s="21">
        <f t="shared" si="11"/>
        <v>0</v>
      </c>
      <c r="AD33" s="21">
        <f t="shared" si="12"/>
        <v>0</v>
      </c>
      <c r="AE33" s="21">
        <f t="shared" si="13"/>
        <v>0</v>
      </c>
      <c r="AF33" s="21">
        <f t="shared" si="14"/>
        <v>0</v>
      </c>
      <c r="AG33" s="21">
        <f t="shared" si="15"/>
        <v>0</v>
      </c>
      <c r="AH33" s="21">
        <f t="shared" si="16"/>
        <v>0</v>
      </c>
      <c r="AI33" s="21">
        <f t="shared" si="17"/>
        <v>0</v>
      </c>
      <c r="AJ33" s="40">
        <v>0</v>
      </c>
      <c r="AK33" s="29">
        <v>0</v>
      </c>
      <c r="AL33" s="29">
        <v>0</v>
      </c>
      <c r="AM33" s="29">
        <v>0</v>
      </c>
      <c r="AN33" s="21">
        <f t="shared" si="18"/>
        <v>0</v>
      </c>
      <c r="AO33" s="46">
        <v>0</v>
      </c>
      <c r="AP33" s="48">
        <f t="shared" si="19"/>
        <v>0</v>
      </c>
    </row>
    <row r="38" spans="1:44" ht="15.75" thickBot="1"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.75" thickBot="1"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.75" thickBot="1"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.75" thickBot="1"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.75" thickBot="1"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.75" thickBot="1"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.75" thickBot="1"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.75" thickBot="1"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.75" thickBot="1"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.75" thickBot="1"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.75" thickBot="1"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7:44" ht="15.75" thickBot="1"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7:44" ht="15.75" thickBot="1"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7:44" ht="15.75" thickBot="1"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7:44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7:44" ht="15.75" thickBot="1"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7:44" ht="15.75" thickBot="1"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7:44" ht="15.75" thickBot="1"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7:44" ht="15.75" thickBot="1"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7:44" ht="15.75" thickBot="1"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7:44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mergeCells count="7">
    <mergeCell ref="AP1:AP2"/>
    <mergeCell ref="AL2:AM2"/>
    <mergeCell ref="Q1:W1"/>
    <mergeCell ref="A1:A2"/>
    <mergeCell ref="B1:I1"/>
    <mergeCell ref="J1:P1"/>
    <mergeCell ref="X1:AH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4.42578125" bestFit="1" customWidth="1"/>
    <col min="2" max="2" width="4.5703125" style="17" bestFit="1" customWidth="1"/>
    <col min="3" max="21" width="6.7109375" style="17" bestFit="1" customWidth="1"/>
    <col min="22" max="22" width="5.85546875" style="17" bestFit="1" customWidth="1"/>
    <col min="23" max="23" width="5.140625" style="17" bestFit="1" customWidth="1"/>
  </cols>
  <sheetData>
    <row r="1" spans="1:23" ht="15" customHeight="1">
      <c r="A1" s="50" t="s">
        <v>0</v>
      </c>
      <c r="B1" s="37" t="s">
        <v>29</v>
      </c>
      <c r="C1" s="37" t="s">
        <v>30</v>
      </c>
      <c r="D1" s="37" t="s">
        <v>31</v>
      </c>
      <c r="E1" s="37" t="s">
        <v>32</v>
      </c>
      <c r="F1" s="37" t="s">
        <v>33</v>
      </c>
      <c r="G1" s="37" t="s">
        <v>34</v>
      </c>
      <c r="H1" s="37" t="s">
        <v>35</v>
      </c>
      <c r="I1" s="37" t="s">
        <v>36</v>
      </c>
      <c r="J1" s="37" t="s">
        <v>37</v>
      </c>
      <c r="K1" s="37" t="s">
        <v>38</v>
      </c>
      <c r="L1" s="37" t="s">
        <v>39</v>
      </c>
      <c r="M1" s="37" t="s">
        <v>40</v>
      </c>
      <c r="N1" s="37" t="s">
        <v>41</v>
      </c>
      <c r="O1" s="37" t="s">
        <v>42</v>
      </c>
      <c r="P1" s="37" t="s">
        <v>43</v>
      </c>
      <c r="Q1" s="37" t="s">
        <v>44</v>
      </c>
      <c r="R1" s="37" t="s">
        <v>45</v>
      </c>
      <c r="S1" s="37" t="s">
        <v>46</v>
      </c>
      <c r="T1" s="37" t="s">
        <v>47</v>
      </c>
      <c r="U1" s="37" t="s">
        <v>48</v>
      </c>
      <c r="V1" s="37" t="s">
        <v>49</v>
      </c>
      <c r="W1" s="37" t="s">
        <v>49</v>
      </c>
    </row>
    <row r="2" spans="1:23" ht="15" customHeight="1">
      <c r="A2" s="50"/>
      <c r="B2" s="38">
        <v>1</v>
      </c>
      <c r="C2" s="38">
        <v>1</v>
      </c>
      <c r="D2" s="38">
        <v>1</v>
      </c>
      <c r="E2" s="38">
        <v>1</v>
      </c>
      <c r="F2" s="38">
        <v>1</v>
      </c>
      <c r="G2" s="38">
        <v>1</v>
      </c>
      <c r="H2" s="38">
        <v>1</v>
      </c>
      <c r="I2" s="38">
        <v>1</v>
      </c>
      <c r="J2" s="38">
        <v>1</v>
      </c>
      <c r="K2" s="38">
        <v>1</v>
      </c>
      <c r="L2" s="38">
        <v>1</v>
      </c>
      <c r="M2" s="38">
        <v>1</v>
      </c>
      <c r="N2" s="38">
        <v>1</v>
      </c>
      <c r="O2" s="38">
        <v>1</v>
      </c>
      <c r="P2" s="38">
        <v>1</v>
      </c>
      <c r="Q2" s="38">
        <v>1</v>
      </c>
      <c r="R2" s="38">
        <v>1</v>
      </c>
      <c r="S2" s="38">
        <v>1</v>
      </c>
      <c r="T2" s="38">
        <v>1</v>
      </c>
      <c r="U2" s="38">
        <v>1</v>
      </c>
      <c r="V2" s="44">
        <v>20</v>
      </c>
      <c r="W2" s="44">
        <v>2.5</v>
      </c>
    </row>
    <row r="3" spans="1:23">
      <c r="A3" s="18">
        <v>96551002</v>
      </c>
      <c r="B3" s="17">
        <v>0</v>
      </c>
      <c r="C3" s="17">
        <v>0.75</v>
      </c>
      <c r="D3" s="17">
        <v>1</v>
      </c>
      <c r="E3" s="17">
        <v>0</v>
      </c>
      <c r="F3" s="17">
        <v>1</v>
      </c>
      <c r="G3" s="17">
        <v>1</v>
      </c>
      <c r="H3" s="17">
        <v>1</v>
      </c>
      <c r="I3" s="17">
        <v>1</v>
      </c>
      <c r="J3" s="17">
        <v>1</v>
      </c>
      <c r="K3" s="17">
        <v>1</v>
      </c>
      <c r="L3" s="17">
        <v>1</v>
      </c>
      <c r="M3" s="17">
        <v>1</v>
      </c>
      <c r="N3" s="17">
        <v>0</v>
      </c>
      <c r="O3" s="17">
        <v>1</v>
      </c>
      <c r="P3" s="17">
        <v>1</v>
      </c>
      <c r="Q3" s="17">
        <v>1</v>
      </c>
      <c r="R3" s="17">
        <v>1</v>
      </c>
      <c r="S3" s="17">
        <v>1</v>
      </c>
      <c r="T3" s="17">
        <v>1</v>
      </c>
      <c r="U3" s="17">
        <v>1</v>
      </c>
      <c r="V3" s="11">
        <f>SUM(B3:U3)</f>
        <v>16.75</v>
      </c>
      <c r="W3" s="11">
        <f>V3/8</f>
        <v>2.09375</v>
      </c>
    </row>
    <row r="4" spans="1:23">
      <c r="A4" s="18">
        <v>96551008</v>
      </c>
      <c r="B4" s="17">
        <v>0</v>
      </c>
      <c r="C4" s="17">
        <v>0.25</v>
      </c>
      <c r="D4" s="17">
        <v>0</v>
      </c>
      <c r="E4" s="17">
        <v>0.5</v>
      </c>
      <c r="F4" s="11">
        <v>0.875</v>
      </c>
      <c r="G4" s="17">
        <v>0.25</v>
      </c>
      <c r="H4" s="17">
        <v>0.25</v>
      </c>
      <c r="I4" s="17">
        <v>1</v>
      </c>
      <c r="J4" s="17">
        <v>0.25</v>
      </c>
      <c r="K4" s="17">
        <v>0.25</v>
      </c>
      <c r="L4" s="17">
        <v>0</v>
      </c>
      <c r="M4" s="17">
        <v>0.75</v>
      </c>
      <c r="N4" s="17">
        <v>0</v>
      </c>
      <c r="O4" s="17">
        <v>0</v>
      </c>
      <c r="P4" s="17">
        <v>0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1">
        <f t="shared" ref="V4:V33" si="0">SUM(B4:U4)</f>
        <v>9.375</v>
      </c>
      <c r="W4" s="11">
        <f t="shared" ref="W4:W33" si="1">V4/8</f>
        <v>1.171875</v>
      </c>
    </row>
    <row r="5" spans="1:23">
      <c r="A5" s="18">
        <v>96551014</v>
      </c>
      <c r="B5" s="17">
        <v>0</v>
      </c>
      <c r="C5" s="17">
        <v>0</v>
      </c>
      <c r="D5" s="17">
        <v>1</v>
      </c>
      <c r="E5" s="17">
        <v>0</v>
      </c>
      <c r="F5" s="11">
        <v>1</v>
      </c>
      <c r="G5" s="17">
        <v>1</v>
      </c>
      <c r="H5" s="17">
        <v>1</v>
      </c>
      <c r="I5" s="17">
        <v>0</v>
      </c>
      <c r="J5" s="17">
        <v>1</v>
      </c>
      <c r="K5" s="17">
        <v>0</v>
      </c>
      <c r="L5" s="17">
        <v>0</v>
      </c>
      <c r="M5" s="17">
        <v>0</v>
      </c>
      <c r="N5" s="17">
        <v>0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1">
        <f t="shared" si="0"/>
        <v>12</v>
      </c>
      <c r="W5" s="11">
        <f t="shared" si="1"/>
        <v>1.5</v>
      </c>
    </row>
    <row r="6" spans="1:23">
      <c r="A6" s="23">
        <v>95551005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1">
        <f t="shared" si="0"/>
        <v>0</v>
      </c>
      <c r="W6" s="11">
        <f t="shared" si="1"/>
        <v>0</v>
      </c>
    </row>
    <row r="7" spans="1:23">
      <c r="A7" s="23">
        <v>96551016</v>
      </c>
      <c r="B7" s="17">
        <v>0</v>
      </c>
      <c r="C7" s="17">
        <v>0.25</v>
      </c>
      <c r="D7" s="17">
        <v>0</v>
      </c>
      <c r="E7" s="17">
        <v>0.5</v>
      </c>
      <c r="F7" s="17">
        <v>0.875</v>
      </c>
      <c r="G7" s="17">
        <v>0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0</v>
      </c>
      <c r="N7" s="17">
        <v>0.5</v>
      </c>
      <c r="O7" s="17">
        <v>1</v>
      </c>
      <c r="P7" s="17">
        <v>1</v>
      </c>
      <c r="Q7" s="17">
        <v>1</v>
      </c>
      <c r="R7" s="17">
        <v>1</v>
      </c>
      <c r="S7" s="17">
        <v>0</v>
      </c>
      <c r="T7" s="17">
        <v>1</v>
      </c>
      <c r="U7" s="17">
        <v>0</v>
      </c>
      <c r="V7" s="11">
        <f t="shared" si="0"/>
        <v>12.125</v>
      </c>
      <c r="W7" s="11">
        <f t="shared" si="1"/>
        <v>1.515625</v>
      </c>
    </row>
    <row r="8" spans="1:23">
      <c r="A8" s="23">
        <v>95551008</v>
      </c>
      <c r="B8" s="17">
        <v>0</v>
      </c>
      <c r="C8" s="17">
        <v>0.5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0.2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1">
        <f t="shared" si="0"/>
        <v>6.7</v>
      </c>
      <c r="W8" s="11">
        <f t="shared" si="1"/>
        <v>0.83750000000000002</v>
      </c>
    </row>
    <row r="9" spans="1:23">
      <c r="A9" s="23">
        <v>95551010</v>
      </c>
      <c r="B9" s="17">
        <v>0</v>
      </c>
      <c r="C9" s="17">
        <v>0</v>
      </c>
      <c r="D9" s="17">
        <v>0.85699999999999998</v>
      </c>
      <c r="E9" s="17">
        <v>0.5</v>
      </c>
      <c r="F9" s="17">
        <v>0</v>
      </c>
      <c r="G9" s="17">
        <v>0.75</v>
      </c>
      <c r="H9" s="17">
        <v>0.25</v>
      </c>
      <c r="I9" s="17">
        <v>0.25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1">
        <f t="shared" si="0"/>
        <v>14.606999999999999</v>
      </c>
      <c r="W9" s="11">
        <f t="shared" si="1"/>
        <v>1.8258749999999999</v>
      </c>
    </row>
    <row r="10" spans="1:23">
      <c r="A10" s="23">
        <v>95551012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0.375</v>
      </c>
      <c r="I10" s="17">
        <v>0.2</v>
      </c>
      <c r="J10" s="17">
        <v>0</v>
      </c>
      <c r="K10" s="17">
        <v>1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1</v>
      </c>
      <c r="S10" s="17">
        <v>1</v>
      </c>
      <c r="T10" s="17">
        <v>1</v>
      </c>
      <c r="U10" s="17">
        <v>1</v>
      </c>
      <c r="V10" s="11">
        <f t="shared" si="0"/>
        <v>6.5750000000000002</v>
      </c>
      <c r="W10" s="11">
        <f t="shared" si="1"/>
        <v>0.82187500000000002</v>
      </c>
    </row>
    <row r="11" spans="1:23">
      <c r="A11" s="23">
        <v>95552006</v>
      </c>
      <c r="B11" s="17">
        <v>1</v>
      </c>
      <c r="C11" s="17">
        <v>0.25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0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1">
        <f t="shared" si="0"/>
        <v>18.25</v>
      </c>
      <c r="W11" s="11">
        <f t="shared" si="1"/>
        <v>2.28125</v>
      </c>
    </row>
    <row r="12" spans="1:23">
      <c r="A12" s="25">
        <v>96551031</v>
      </c>
      <c r="B12" s="17">
        <v>0</v>
      </c>
      <c r="C12" s="17">
        <v>0</v>
      </c>
      <c r="D12" s="17">
        <v>0</v>
      </c>
      <c r="E12" s="17">
        <v>0.5</v>
      </c>
      <c r="F12" s="17">
        <v>0.875</v>
      </c>
      <c r="G12" s="17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1">
        <f t="shared" si="0"/>
        <v>2.375</v>
      </c>
      <c r="W12" s="11">
        <f t="shared" si="1"/>
        <v>0.296875</v>
      </c>
    </row>
    <row r="13" spans="1:23">
      <c r="A13" s="23">
        <v>95551018</v>
      </c>
      <c r="B13" s="17">
        <v>0</v>
      </c>
      <c r="C13" s="17">
        <v>0.25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1</v>
      </c>
      <c r="O13" s="17">
        <v>1</v>
      </c>
      <c r="P13" s="17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1">
        <f t="shared" si="0"/>
        <v>4.25</v>
      </c>
      <c r="W13" s="11">
        <f t="shared" si="1"/>
        <v>0.53125</v>
      </c>
    </row>
    <row r="14" spans="1:23">
      <c r="A14" s="23">
        <v>95551022</v>
      </c>
      <c r="B14" s="17">
        <v>0</v>
      </c>
      <c r="C14" s="17">
        <v>0.5</v>
      </c>
      <c r="D14" s="17">
        <v>1</v>
      </c>
      <c r="E14" s="17">
        <v>0.5</v>
      </c>
      <c r="F14" s="17">
        <v>0.375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0.25</v>
      </c>
      <c r="R14" s="17">
        <v>0</v>
      </c>
      <c r="S14" s="17">
        <v>0.2</v>
      </c>
      <c r="T14" s="17">
        <v>0</v>
      </c>
      <c r="U14" s="17">
        <v>0</v>
      </c>
      <c r="V14" s="11">
        <f t="shared" si="0"/>
        <v>2.8250000000000002</v>
      </c>
      <c r="W14" s="11">
        <f t="shared" si="1"/>
        <v>0.35312500000000002</v>
      </c>
    </row>
    <row r="15" spans="1:23">
      <c r="A15" s="25">
        <v>96551037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1">
        <f t="shared" si="0"/>
        <v>0</v>
      </c>
      <c r="W15" s="11">
        <f t="shared" si="1"/>
        <v>0</v>
      </c>
    </row>
    <row r="16" spans="1:23">
      <c r="A16" s="18">
        <v>96551043</v>
      </c>
      <c r="B16" s="17">
        <v>1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1">
        <f t="shared" si="0"/>
        <v>20</v>
      </c>
      <c r="W16" s="11">
        <f t="shared" si="1"/>
        <v>2.5</v>
      </c>
    </row>
    <row r="17" spans="1:23">
      <c r="A17" s="23">
        <v>96551044</v>
      </c>
      <c r="B17" s="17">
        <v>0</v>
      </c>
      <c r="C17" s="17">
        <v>0</v>
      </c>
      <c r="D17" s="17">
        <v>0</v>
      </c>
      <c r="E17" s="17">
        <v>0.5</v>
      </c>
      <c r="F17" s="17">
        <v>0.875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0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1">
        <f t="shared" si="0"/>
        <v>15.375</v>
      </c>
      <c r="W17" s="11">
        <f t="shared" si="1"/>
        <v>1.921875</v>
      </c>
    </row>
    <row r="18" spans="1:23">
      <c r="A18" s="18">
        <v>96551046</v>
      </c>
      <c r="B18" s="17">
        <v>0</v>
      </c>
      <c r="C18" s="17">
        <v>0.25</v>
      </c>
      <c r="D18" s="17">
        <v>0</v>
      </c>
      <c r="E18" s="17">
        <v>0.5</v>
      </c>
      <c r="F18" s="17">
        <v>0.875</v>
      </c>
      <c r="G18" s="17">
        <v>1</v>
      </c>
      <c r="H18" s="17">
        <v>1</v>
      </c>
      <c r="I18" s="17">
        <v>0</v>
      </c>
      <c r="J18" s="17">
        <v>0.25</v>
      </c>
      <c r="K18" s="17">
        <v>1</v>
      </c>
      <c r="L18" s="17">
        <v>1</v>
      </c>
      <c r="M18" s="17">
        <v>0.25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1">
        <f t="shared" si="0"/>
        <v>14.125</v>
      </c>
      <c r="W18" s="11">
        <f t="shared" si="1"/>
        <v>1.765625</v>
      </c>
    </row>
    <row r="19" spans="1:23">
      <c r="A19" s="18">
        <v>95551032</v>
      </c>
      <c r="B19" s="17">
        <v>0</v>
      </c>
      <c r="C19" s="17">
        <v>0.5</v>
      </c>
      <c r="D19" s="17">
        <v>0.85699999999999998</v>
      </c>
      <c r="E19" s="17">
        <v>0.5</v>
      </c>
      <c r="F19" s="17">
        <v>0</v>
      </c>
      <c r="G19" s="17">
        <v>0.75</v>
      </c>
      <c r="H19" s="17">
        <v>0</v>
      </c>
      <c r="I19" s="17">
        <v>0.25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1">
        <f t="shared" si="0"/>
        <v>14.856999999999999</v>
      </c>
      <c r="W19" s="11">
        <f t="shared" si="1"/>
        <v>1.8571249999999999</v>
      </c>
    </row>
    <row r="20" spans="1:23">
      <c r="A20" s="23">
        <v>96551048</v>
      </c>
      <c r="B20" s="17">
        <v>0</v>
      </c>
      <c r="C20" s="17">
        <v>1</v>
      </c>
      <c r="D20" s="17">
        <v>0.5</v>
      </c>
      <c r="E20" s="17">
        <v>0.5</v>
      </c>
      <c r="F20" s="17">
        <v>0.875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1">
        <f t="shared" si="0"/>
        <v>3.875</v>
      </c>
      <c r="W20" s="11">
        <f t="shared" si="1"/>
        <v>0.484375</v>
      </c>
    </row>
    <row r="21" spans="1:23">
      <c r="A21" s="18">
        <v>95551037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1</v>
      </c>
      <c r="R21" s="17">
        <v>0.5</v>
      </c>
      <c r="S21" s="17">
        <v>0</v>
      </c>
      <c r="T21" s="17">
        <v>0</v>
      </c>
      <c r="U21" s="17">
        <v>0</v>
      </c>
      <c r="V21" s="11">
        <f t="shared" si="0"/>
        <v>1.5</v>
      </c>
      <c r="W21" s="11">
        <f t="shared" si="1"/>
        <v>0.1875</v>
      </c>
    </row>
    <row r="22" spans="1:23">
      <c r="A22" s="25">
        <v>96551051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1">
        <f t="shared" si="0"/>
        <v>0</v>
      </c>
      <c r="W22" s="11">
        <f t="shared" si="1"/>
        <v>0</v>
      </c>
    </row>
    <row r="23" spans="1:23">
      <c r="A23" s="18">
        <v>95551039</v>
      </c>
      <c r="B23" s="17">
        <v>0</v>
      </c>
      <c r="C23" s="17">
        <v>0.5</v>
      </c>
      <c r="D23" s="17">
        <v>1</v>
      </c>
      <c r="E23" s="17">
        <v>0.83330000000000004</v>
      </c>
      <c r="F23" s="17">
        <v>1</v>
      </c>
      <c r="G23" s="17">
        <v>1</v>
      </c>
      <c r="H23" s="17">
        <v>0.25</v>
      </c>
      <c r="I23" s="17">
        <v>1</v>
      </c>
      <c r="J23" s="17">
        <v>0.25</v>
      </c>
      <c r="K23" s="17">
        <v>0</v>
      </c>
      <c r="L23" s="17">
        <v>0.125</v>
      </c>
      <c r="M23" s="17">
        <v>0</v>
      </c>
      <c r="N23" s="17">
        <v>0.25</v>
      </c>
      <c r="O23" s="17">
        <v>1</v>
      </c>
      <c r="P23" s="17">
        <v>1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1">
        <f t="shared" si="0"/>
        <v>8.2082999999999995</v>
      </c>
      <c r="W23" s="11">
        <f t="shared" si="1"/>
        <v>1.0260374999999999</v>
      </c>
    </row>
    <row r="24" spans="1:23">
      <c r="A24" s="23">
        <v>95552013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1">
        <f t="shared" si="0"/>
        <v>0</v>
      </c>
      <c r="W24" s="11">
        <f t="shared" si="1"/>
        <v>0</v>
      </c>
    </row>
    <row r="25" spans="1:23">
      <c r="A25" s="18">
        <v>95551043</v>
      </c>
      <c r="B25" s="17">
        <v>1</v>
      </c>
      <c r="C25" s="17">
        <v>1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1">
        <f t="shared" si="0"/>
        <v>20</v>
      </c>
      <c r="W25" s="11">
        <f t="shared" si="1"/>
        <v>2.5</v>
      </c>
    </row>
    <row r="26" spans="1:23">
      <c r="A26" s="18">
        <v>95511070</v>
      </c>
      <c r="B26" s="17">
        <v>0</v>
      </c>
      <c r="C26" s="17">
        <v>0</v>
      </c>
      <c r="D26" s="17">
        <v>0.28599999999999998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1">
        <f t="shared" si="0"/>
        <v>0.28599999999999998</v>
      </c>
      <c r="W26" s="11">
        <f t="shared" si="1"/>
        <v>3.5749999999999997E-2</v>
      </c>
    </row>
    <row r="27" spans="1:23">
      <c r="A27" s="18">
        <v>95551044</v>
      </c>
      <c r="B27" s="17">
        <v>1</v>
      </c>
      <c r="C27" s="17">
        <v>0</v>
      </c>
      <c r="D27" s="17">
        <v>1</v>
      </c>
      <c r="E27" s="17">
        <v>0.83299999999999996</v>
      </c>
      <c r="F27" s="17">
        <v>1</v>
      </c>
      <c r="G27" s="17">
        <v>1</v>
      </c>
      <c r="H27" s="17">
        <v>1</v>
      </c>
      <c r="I27" s="17">
        <v>1</v>
      </c>
      <c r="J27" s="17">
        <v>0.5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1">
        <f t="shared" si="0"/>
        <v>18.332999999999998</v>
      </c>
      <c r="W27" s="11">
        <f t="shared" si="1"/>
        <v>2.2916249999999998</v>
      </c>
    </row>
    <row r="28" spans="1:23">
      <c r="A28" s="23">
        <v>95551047</v>
      </c>
      <c r="B28" s="17">
        <v>0</v>
      </c>
      <c r="C28" s="17">
        <v>0.5</v>
      </c>
      <c r="D28" s="17">
        <v>0.85699999999999998</v>
      </c>
      <c r="E28" s="17">
        <v>0.5</v>
      </c>
      <c r="F28" s="17">
        <v>1</v>
      </c>
      <c r="G28" s="17">
        <v>0.75</v>
      </c>
      <c r="H28" s="17">
        <v>0.25</v>
      </c>
      <c r="I28" s="17">
        <v>0.25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1">
        <f t="shared" si="0"/>
        <v>16.106999999999999</v>
      </c>
      <c r="W28" s="11">
        <f t="shared" si="1"/>
        <v>2.0133749999999999</v>
      </c>
    </row>
    <row r="29" spans="1:23">
      <c r="A29" s="18">
        <v>96551069</v>
      </c>
      <c r="B29" s="17">
        <v>1</v>
      </c>
      <c r="C29" s="17">
        <v>1</v>
      </c>
      <c r="D29" s="17">
        <v>1</v>
      </c>
      <c r="E29" s="17">
        <v>0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1">
        <f t="shared" si="0"/>
        <v>19</v>
      </c>
      <c r="W29" s="11">
        <f t="shared" si="1"/>
        <v>2.375</v>
      </c>
    </row>
    <row r="30" spans="1:23">
      <c r="A30" s="23">
        <v>95551049</v>
      </c>
      <c r="B30" s="17">
        <v>0</v>
      </c>
      <c r="C30" s="17">
        <v>0</v>
      </c>
      <c r="D30" s="17">
        <v>1</v>
      </c>
      <c r="E30" s="17">
        <v>0.83330000000000004</v>
      </c>
      <c r="F30" s="17">
        <v>1</v>
      </c>
      <c r="G30" s="17">
        <v>0.5</v>
      </c>
      <c r="H30" s="17">
        <v>0</v>
      </c>
      <c r="I30" s="17">
        <v>0</v>
      </c>
      <c r="J30" s="17">
        <v>0</v>
      </c>
      <c r="K30" s="17">
        <v>1</v>
      </c>
      <c r="L30" s="17">
        <v>0.5</v>
      </c>
      <c r="M30" s="17">
        <v>0</v>
      </c>
      <c r="N30" s="17">
        <v>1</v>
      </c>
      <c r="O30" s="17">
        <v>1</v>
      </c>
      <c r="P30" s="17">
        <v>1</v>
      </c>
      <c r="Q30" s="17">
        <v>0</v>
      </c>
      <c r="R30" s="17">
        <v>1</v>
      </c>
      <c r="S30" s="17">
        <v>0</v>
      </c>
      <c r="T30" s="17">
        <v>1</v>
      </c>
      <c r="U30" s="17">
        <v>1</v>
      </c>
      <c r="V30" s="11">
        <f t="shared" si="0"/>
        <v>10.833299999999999</v>
      </c>
      <c r="W30" s="11">
        <f t="shared" si="1"/>
        <v>1.3541624999999999</v>
      </c>
    </row>
    <row r="31" spans="1:23">
      <c r="A31" s="25">
        <v>95551052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1">
        <f t="shared" si="0"/>
        <v>0</v>
      </c>
      <c r="W31" s="11">
        <f t="shared" si="1"/>
        <v>0</v>
      </c>
    </row>
    <row r="32" spans="1:23">
      <c r="A32" s="23">
        <v>95551059</v>
      </c>
      <c r="B32" s="17">
        <v>0</v>
      </c>
      <c r="C32" s="17">
        <v>0.5</v>
      </c>
      <c r="D32" s="17">
        <v>0.85699999999999998</v>
      </c>
      <c r="E32" s="17">
        <v>0.5</v>
      </c>
      <c r="F32" s="17">
        <v>0</v>
      </c>
      <c r="G32" s="17">
        <v>1</v>
      </c>
      <c r="H32" s="17">
        <v>0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1">
        <f t="shared" si="0"/>
        <v>15.856999999999999</v>
      </c>
      <c r="W32" s="11">
        <f t="shared" si="1"/>
        <v>1.9821249999999999</v>
      </c>
    </row>
    <row r="33" spans="1:23">
      <c r="A33" s="25">
        <v>93552039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1">
        <f t="shared" si="0"/>
        <v>0</v>
      </c>
      <c r="W33" s="11">
        <f t="shared" si="1"/>
        <v>0</v>
      </c>
    </row>
    <row r="34" spans="1:23">
      <c r="V34" s="11"/>
      <c r="W34" s="11"/>
    </row>
    <row r="35" spans="1:23">
      <c r="V35" s="11"/>
      <c r="W35" s="11"/>
    </row>
    <row r="36" spans="1:23">
      <c r="V36" s="11"/>
      <c r="W36" s="11"/>
    </row>
    <row r="37" spans="1:23">
      <c r="V37" s="11"/>
      <c r="W37" s="11"/>
    </row>
    <row r="38" spans="1:23">
      <c r="V38" s="11"/>
      <c r="W38" s="11"/>
    </row>
    <row r="39" spans="1:23">
      <c r="V39" s="11"/>
      <c r="W39" s="11"/>
    </row>
    <row r="40" spans="1:23">
      <c r="V40" s="11"/>
      <c r="W40" s="11"/>
    </row>
    <row r="41" spans="1:23">
      <c r="V41" s="11"/>
      <c r="W41" s="11"/>
    </row>
    <row r="42" spans="1:23">
      <c r="V42" s="11"/>
      <c r="W42" s="11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zoomScaleNormal="100" workbookViewId="0">
      <pane ySplit="2" topLeftCell="A3" activePane="bottomLeft" state="frozen"/>
      <selection pane="bottomLeft" sqref="A1:A2"/>
    </sheetView>
  </sheetViews>
  <sheetFormatPr defaultRowHeight="15"/>
  <cols>
    <col min="1" max="1" width="14.42578125" style="4" bestFit="1" customWidth="1"/>
    <col min="2" max="2" width="13.7109375" style="4" hidden="1" customWidth="1"/>
    <col min="3" max="5" width="13.140625" style="4" hidden="1" customWidth="1"/>
    <col min="6" max="7" width="11" style="4" hidden="1" customWidth="1"/>
    <col min="8" max="8" width="15.5703125" style="4" customWidth="1"/>
    <col min="9" max="9" width="8.7109375" bestFit="1" customWidth="1"/>
    <col min="10" max="13" width="8.28515625" hidden="1" customWidth="1"/>
    <col min="14" max="14" width="9.85546875" hidden="1" customWidth="1"/>
    <col min="15" max="15" width="9.140625" customWidth="1"/>
    <col min="16" max="16" width="8.7109375" bestFit="1" customWidth="1"/>
    <col min="17" max="21" width="8.28515625" hidden="1" customWidth="1"/>
    <col min="22" max="22" width="9.140625" customWidth="1"/>
    <col min="23" max="23" width="9.85546875" bestFit="1" customWidth="1"/>
    <col min="24" max="34" width="9.85546875" customWidth="1"/>
    <col min="35" max="35" width="22" bestFit="1" customWidth="1"/>
    <col min="36" max="36" width="22.28515625" bestFit="1" customWidth="1"/>
    <col min="37" max="37" width="24.28515625" bestFit="1" customWidth="1"/>
    <col min="38" max="38" width="8.85546875" bestFit="1" customWidth="1"/>
    <col min="39" max="39" width="10" bestFit="1" customWidth="1"/>
    <col min="40" max="40" width="10.42578125" bestFit="1" customWidth="1"/>
    <col min="41" max="41" width="10.85546875" bestFit="1" customWidth="1"/>
  </cols>
  <sheetData>
    <row r="1" spans="1:42" ht="25.5">
      <c r="A1" s="53" t="s">
        <v>0</v>
      </c>
      <c r="B1" s="53" t="s">
        <v>1</v>
      </c>
      <c r="C1" s="53"/>
      <c r="D1" s="53"/>
      <c r="E1" s="53"/>
      <c r="F1" s="53"/>
      <c r="G1" s="53"/>
      <c r="H1" s="53"/>
      <c r="I1" s="53"/>
      <c r="J1" s="53" t="s">
        <v>2</v>
      </c>
      <c r="K1" s="53"/>
      <c r="L1" s="53"/>
      <c r="M1" s="53"/>
      <c r="N1" s="53"/>
      <c r="O1" s="53"/>
      <c r="P1" s="53"/>
      <c r="Q1" s="53" t="s">
        <v>3</v>
      </c>
      <c r="R1" s="53"/>
      <c r="S1" s="53"/>
      <c r="T1" s="53"/>
      <c r="U1" s="53"/>
      <c r="V1" s="53"/>
      <c r="W1" s="53"/>
      <c r="X1" s="57" t="s">
        <v>53</v>
      </c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30" t="s">
        <v>52</v>
      </c>
      <c r="AJ1" s="3" t="s">
        <v>4</v>
      </c>
      <c r="AK1" s="3" t="s">
        <v>5</v>
      </c>
      <c r="AL1" s="3" t="s">
        <v>6</v>
      </c>
      <c r="AM1" s="3" t="s">
        <v>7</v>
      </c>
      <c r="AN1" s="16" t="s">
        <v>8</v>
      </c>
      <c r="AO1" s="45" t="s">
        <v>50</v>
      </c>
      <c r="AP1" s="51" t="s">
        <v>51</v>
      </c>
    </row>
    <row r="2" spans="1:42" ht="15.75" customHeight="1">
      <c r="A2" s="53"/>
      <c r="B2" s="4" t="s">
        <v>17</v>
      </c>
      <c r="C2" s="4" t="s">
        <v>18</v>
      </c>
      <c r="D2" s="4" t="s">
        <v>19</v>
      </c>
      <c r="E2" s="4" t="s">
        <v>20</v>
      </c>
      <c r="F2" s="4" t="s">
        <v>16</v>
      </c>
      <c r="G2" s="4" t="s">
        <v>15</v>
      </c>
      <c r="H2" s="13" t="s">
        <v>22</v>
      </c>
      <c r="I2" s="14" t="s">
        <v>21</v>
      </c>
      <c r="J2" s="4" t="s">
        <v>24</v>
      </c>
      <c r="K2" s="4" t="s">
        <v>25</v>
      </c>
      <c r="L2" s="4" t="s">
        <v>26</v>
      </c>
      <c r="M2" s="4" t="s">
        <v>27</v>
      </c>
      <c r="N2" s="4" t="s">
        <v>28</v>
      </c>
      <c r="O2" s="10" t="s">
        <v>14</v>
      </c>
      <c r="P2" s="14" t="s">
        <v>21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10" t="s">
        <v>14</v>
      </c>
      <c r="W2" s="14" t="s">
        <v>23</v>
      </c>
      <c r="X2" s="33">
        <v>20</v>
      </c>
      <c r="Y2" s="33">
        <v>20</v>
      </c>
      <c r="Z2" s="33">
        <v>20</v>
      </c>
      <c r="AA2" s="33">
        <v>20</v>
      </c>
      <c r="AB2" s="33">
        <v>20</v>
      </c>
      <c r="AC2" s="33">
        <v>20</v>
      </c>
      <c r="AD2" s="33">
        <v>20</v>
      </c>
      <c r="AE2" s="33">
        <v>20</v>
      </c>
      <c r="AF2" s="33">
        <v>20</v>
      </c>
      <c r="AG2" s="33">
        <v>20</v>
      </c>
      <c r="AH2" s="33">
        <v>20</v>
      </c>
      <c r="AI2" s="33">
        <v>20</v>
      </c>
      <c r="AJ2" s="38">
        <v>0.75</v>
      </c>
      <c r="AK2" s="38">
        <v>2.5</v>
      </c>
      <c r="AL2" s="54">
        <v>0.75</v>
      </c>
      <c r="AM2" s="54"/>
      <c r="AN2" s="14">
        <v>24</v>
      </c>
      <c r="AO2" s="10">
        <v>1</v>
      </c>
      <c r="AP2" s="51"/>
    </row>
    <row r="3" spans="1:42" ht="15.75">
      <c r="A3" s="8">
        <v>96551005</v>
      </c>
      <c r="B3" s="8">
        <v>0</v>
      </c>
      <c r="C3" s="8">
        <v>3</v>
      </c>
      <c r="D3" s="8">
        <v>4</v>
      </c>
      <c r="E3" s="8">
        <v>0</v>
      </c>
      <c r="F3" s="8">
        <v>0</v>
      </c>
      <c r="G3" s="8">
        <v>0</v>
      </c>
      <c r="H3" s="12">
        <f t="shared" ref="H3:H4" si="0">SUM(B3:F3)</f>
        <v>7</v>
      </c>
      <c r="I3" s="15">
        <f>H3*5/52</f>
        <v>0.67307692307692313</v>
      </c>
      <c r="J3" s="4">
        <v>3.5</v>
      </c>
      <c r="K3" s="4">
        <v>11</v>
      </c>
      <c r="L3" s="4">
        <v>2</v>
      </c>
      <c r="M3" s="4">
        <v>8</v>
      </c>
      <c r="N3" s="4">
        <v>3</v>
      </c>
      <c r="O3" s="11">
        <f>SUM(J3:N3)</f>
        <v>27.5</v>
      </c>
      <c r="P3" s="15">
        <f>O3*5/91</f>
        <v>1.5109890109890109</v>
      </c>
      <c r="Q3" s="4">
        <v>2</v>
      </c>
      <c r="R3" s="4">
        <v>5.5</v>
      </c>
      <c r="S3" s="4">
        <v>11</v>
      </c>
      <c r="T3" s="4">
        <v>7.5</v>
      </c>
      <c r="U3" s="4">
        <v>4</v>
      </c>
      <c r="V3" s="4">
        <f t="shared" ref="V3:V22" si="1">SUM(Q3:U3)</f>
        <v>30</v>
      </c>
      <c r="W3" s="15">
        <f>V3*10/91</f>
        <v>3.2967032967032965</v>
      </c>
      <c r="X3" s="21">
        <f>I3*0.4+P3*1.2+W3*1.2</f>
        <v>6.0384615384615383</v>
      </c>
      <c r="Y3" s="21">
        <f>I3*0.4+P3*1.4+W3*1.1</f>
        <v>6.0109890109890109</v>
      </c>
      <c r="Z3" s="21">
        <f>I3*0.4+P3*1.6+W3*1</f>
        <v>5.9835164835164836</v>
      </c>
      <c r="AA3" s="21">
        <f>I3*1.2+P3*0.4+W3*1.2</f>
        <v>5.3681318681318677</v>
      </c>
      <c r="AB3" s="21">
        <f>I3*1.4+P3*0.4+W3*1.1</f>
        <v>5.1730769230769234</v>
      </c>
      <c r="AC3" s="21">
        <f>I3*1.6+P3*0.4+W3*1</f>
        <v>4.9780219780219781</v>
      </c>
      <c r="AD3" s="21">
        <f>I3*1.3+P3*1.3+W3*0.7</f>
        <v>5.1469780219780219</v>
      </c>
      <c r="AE3" s="21">
        <f>I3*1.4+P3*1.2+W3*0.7</f>
        <v>5.063186813186813</v>
      </c>
      <c r="AF3" s="21">
        <f>I3*1.6+P3*1+W3*0.7</f>
        <v>4.895604395604396</v>
      </c>
      <c r="AG3" s="21">
        <f>I3*1+P3*1.6+W3*0.7</f>
        <v>5.3983516483516487</v>
      </c>
      <c r="AH3" s="21">
        <f>I3*1.2+P3*1.4+W3*0.7</f>
        <v>5.2307692307692299</v>
      </c>
      <c r="AI3" s="21">
        <f>MAX(X3:AH3)</f>
        <v>6.0384615384615383</v>
      </c>
      <c r="AJ3" s="11">
        <v>0.45263157894736838</v>
      </c>
      <c r="AK3" s="11">
        <v>1.046875</v>
      </c>
      <c r="AL3" s="11">
        <v>0.42499999999999999</v>
      </c>
      <c r="AM3" s="17">
        <v>0</v>
      </c>
      <c r="AN3" s="15">
        <f>SUM(AI3:AM3)</f>
        <v>7.9629681174089066</v>
      </c>
      <c r="AO3" s="42">
        <v>1</v>
      </c>
      <c r="AP3" s="11">
        <f>AN3+AO3</f>
        <v>8.9629681174089058</v>
      </c>
    </row>
    <row r="4" spans="1:42" ht="15.75">
      <c r="A4" s="7">
        <v>96551011</v>
      </c>
      <c r="B4" s="7">
        <v>12.5</v>
      </c>
      <c r="C4" s="7">
        <v>0</v>
      </c>
      <c r="D4" s="7">
        <v>7</v>
      </c>
      <c r="E4" s="7">
        <v>4</v>
      </c>
      <c r="F4" s="7">
        <v>8</v>
      </c>
      <c r="G4" s="7">
        <v>3</v>
      </c>
      <c r="H4" s="12">
        <f t="shared" si="0"/>
        <v>31.5</v>
      </c>
      <c r="I4" s="15">
        <f>H4*5/65.5</f>
        <v>2.4045801526717558</v>
      </c>
      <c r="J4" s="4">
        <v>18</v>
      </c>
      <c r="K4" s="4">
        <v>11</v>
      </c>
      <c r="L4" s="4">
        <v>10</v>
      </c>
      <c r="M4" s="4">
        <v>25</v>
      </c>
      <c r="N4" s="4">
        <v>19.5</v>
      </c>
      <c r="O4" s="11">
        <f t="shared" ref="O4:O23" si="2">SUM(J4:N4)</f>
        <v>83.5</v>
      </c>
      <c r="P4" s="15">
        <f t="shared" ref="P4:P23" si="3">O4*5/91</f>
        <v>4.5879120879120876</v>
      </c>
      <c r="Q4" s="4">
        <v>0</v>
      </c>
      <c r="R4" s="4">
        <v>17</v>
      </c>
      <c r="S4" s="4">
        <v>20</v>
      </c>
      <c r="T4" s="4">
        <v>13.5</v>
      </c>
      <c r="U4" s="4">
        <v>9</v>
      </c>
      <c r="V4" s="4">
        <f t="shared" si="1"/>
        <v>59.5</v>
      </c>
      <c r="W4" s="15">
        <f t="shared" ref="W4:W23" si="4">V4*10/91</f>
        <v>6.5384615384615383</v>
      </c>
      <c r="X4" s="21">
        <f t="shared" ref="X4:X23" si="5">I4*0.4+P4*1.2+W4*1.2</f>
        <v>14.313480412717052</v>
      </c>
      <c r="Y4" s="21">
        <f t="shared" ref="Y4:Y23" si="6">I4*0.4+P4*1.4+W4*1.1</f>
        <v>14.577216676453318</v>
      </c>
      <c r="Z4" s="21">
        <f t="shared" ref="Z4:Z23" si="7">I4*0.4+P4*1.6+W4*1</f>
        <v>14.840952940189581</v>
      </c>
      <c r="AA4" s="21">
        <f t="shared" ref="AA4:AA23" si="8">I4*1.2+P4*0.4+W4*1.2</f>
        <v>12.566814864524787</v>
      </c>
      <c r="AB4" s="21">
        <f t="shared" ref="AB4:AB23" si="9">I4*1.4+P4*0.4+W4*1.1</f>
        <v>12.393884741212986</v>
      </c>
      <c r="AC4" s="21">
        <f t="shared" ref="AC4:AC23" si="10">I4*1.6+P4*0.4+W4*1</f>
        <v>12.220954617901182</v>
      </c>
      <c r="AD4" s="21">
        <f t="shared" ref="AD4:AD23" si="11">I4*1.3+P4*1.3+W4*0.7</f>
        <v>13.667162989682074</v>
      </c>
      <c r="AE4" s="21">
        <f t="shared" ref="AE4:AE23" si="12">I4*1.4+P4*1.2+W4*0.7</f>
        <v>13.448829796158039</v>
      </c>
      <c r="AF4" s="21">
        <f t="shared" ref="AF4:AF23" si="13">I4*1.6+P4*1+W4*0.7</f>
        <v>13.012163409109974</v>
      </c>
      <c r="AG4" s="21">
        <f t="shared" ref="AG4:AG23" si="14">I4*1+P4*1.6+W4*0.7</f>
        <v>14.322162570254173</v>
      </c>
      <c r="AH4" s="21">
        <f t="shared" ref="AH4:AH23" si="15">I4*1.2+P4*1.4+W4*0.7</f>
        <v>13.885496183206106</v>
      </c>
      <c r="AI4" s="21">
        <f t="shared" ref="AI4:AI23" si="16">MAX(X4:AH4)</f>
        <v>14.840952940189581</v>
      </c>
      <c r="AJ4" s="11">
        <v>0.63157894736842102</v>
      </c>
      <c r="AK4" s="11">
        <v>1.1875</v>
      </c>
      <c r="AL4" s="11">
        <v>0.45</v>
      </c>
      <c r="AM4" s="17">
        <v>0</v>
      </c>
      <c r="AN4" s="15">
        <f t="shared" ref="AN4:AN23" si="17">SUM(AI4:AM4)</f>
        <v>17.110031887558002</v>
      </c>
      <c r="AO4" s="42">
        <v>0</v>
      </c>
      <c r="AP4" s="11">
        <f t="shared" ref="AP4:AP23" si="18">AN4+AO4</f>
        <v>17.110031887558002</v>
      </c>
    </row>
    <row r="5" spans="1:42" ht="15.75">
      <c r="A5" s="8">
        <v>95552001</v>
      </c>
      <c r="B5" s="8">
        <v>3</v>
      </c>
      <c r="C5" s="8">
        <v>2</v>
      </c>
      <c r="D5" s="8">
        <v>4</v>
      </c>
      <c r="E5" s="8">
        <v>0</v>
      </c>
      <c r="F5" s="8">
        <v>0</v>
      </c>
      <c r="G5" s="8">
        <v>0</v>
      </c>
      <c r="H5" s="12">
        <f t="shared" ref="H5:H16" si="19">SUM(B5:G5)</f>
        <v>9</v>
      </c>
      <c r="I5" s="15">
        <f t="shared" ref="I5:I23" si="20">H5*5/52</f>
        <v>0.86538461538461542</v>
      </c>
      <c r="J5" s="4">
        <v>17</v>
      </c>
      <c r="K5" s="4">
        <v>7</v>
      </c>
      <c r="L5" s="4">
        <v>0</v>
      </c>
      <c r="M5" s="4">
        <v>15</v>
      </c>
      <c r="N5" s="4">
        <v>8</v>
      </c>
      <c r="O5" s="11">
        <f t="shared" si="2"/>
        <v>47</v>
      </c>
      <c r="P5" s="15">
        <f t="shared" si="3"/>
        <v>2.5824175824175826</v>
      </c>
      <c r="Q5" s="4">
        <v>0</v>
      </c>
      <c r="R5" s="4">
        <v>8</v>
      </c>
      <c r="S5" s="4">
        <v>20</v>
      </c>
      <c r="T5" s="4">
        <v>10.5</v>
      </c>
      <c r="U5" s="4">
        <v>6.5</v>
      </c>
      <c r="V5" s="4">
        <f t="shared" si="1"/>
        <v>45</v>
      </c>
      <c r="W5" s="15">
        <f t="shared" si="4"/>
        <v>4.9450549450549453</v>
      </c>
      <c r="X5" s="21">
        <f t="shared" si="5"/>
        <v>9.3791208791208796</v>
      </c>
      <c r="Y5" s="21">
        <f t="shared" si="6"/>
        <v>9.4010989010989015</v>
      </c>
      <c r="Z5" s="21">
        <f t="shared" si="7"/>
        <v>9.4230769230769234</v>
      </c>
      <c r="AA5" s="21">
        <f t="shared" si="8"/>
        <v>8.0054945054945055</v>
      </c>
      <c r="AB5" s="21">
        <f t="shared" si="9"/>
        <v>7.6840659340659343</v>
      </c>
      <c r="AC5" s="21">
        <f t="shared" si="10"/>
        <v>7.3626373626373631</v>
      </c>
      <c r="AD5" s="21">
        <f t="shared" si="11"/>
        <v>7.9436813186813193</v>
      </c>
      <c r="AE5" s="21">
        <f t="shared" si="12"/>
        <v>7.7719780219780219</v>
      </c>
      <c r="AF5" s="21">
        <f t="shared" si="13"/>
        <v>7.4285714285714288</v>
      </c>
      <c r="AG5" s="21">
        <f t="shared" si="14"/>
        <v>8.4587912087912098</v>
      </c>
      <c r="AH5" s="21">
        <f t="shared" si="15"/>
        <v>8.1153846153846168</v>
      </c>
      <c r="AI5" s="21">
        <f t="shared" si="16"/>
        <v>9.4230769230769234</v>
      </c>
      <c r="AJ5" s="11">
        <v>0.67105263157894735</v>
      </c>
      <c r="AK5" s="11">
        <v>1.7437499999999999</v>
      </c>
      <c r="AL5" s="11">
        <v>0.45</v>
      </c>
      <c r="AM5" s="17">
        <v>0</v>
      </c>
      <c r="AN5" s="15">
        <f t="shared" si="17"/>
        <v>12.28787955465587</v>
      </c>
      <c r="AO5" s="42">
        <v>0</v>
      </c>
      <c r="AP5" s="11">
        <f t="shared" si="18"/>
        <v>12.28787955465587</v>
      </c>
    </row>
    <row r="6" spans="1:42" ht="15.75">
      <c r="A6" s="7">
        <v>96552008</v>
      </c>
      <c r="B6" s="7">
        <v>1</v>
      </c>
      <c r="C6" s="7">
        <v>0.75</v>
      </c>
      <c r="D6" s="7">
        <v>6.5</v>
      </c>
      <c r="E6" s="7">
        <v>4</v>
      </c>
      <c r="F6" s="7">
        <v>3</v>
      </c>
      <c r="G6" s="7">
        <v>2</v>
      </c>
      <c r="H6" s="12">
        <f t="shared" si="19"/>
        <v>17.25</v>
      </c>
      <c r="I6" s="15">
        <f>H6*5/65.5</f>
        <v>1.3167938931297709</v>
      </c>
      <c r="J6" s="4">
        <v>10.5</v>
      </c>
      <c r="K6" s="4">
        <v>9</v>
      </c>
      <c r="L6" s="4">
        <v>4</v>
      </c>
      <c r="M6" s="4">
        <v>15</v>
      </c>
      <c r="N6" s="4">
        <v>7.5</v>
      </c>
      <c r="O6" s="11">
        <f t="shared" si="2"/>
        <v>46</v>
      </c>
      <c r="P6" s="15">
        <f t="shared" si="3"/>
        <v>2.5274725274725274</v>
      </c>
      <c r="Q6" s="4">
        <v>1</v>
      </c>
      <c r="R6" s="4">
        <v>11</v>
      </c>
      <c r="S6" s="4">
        <v>12.5</v>
      </c>
      <c r="T6" s="4">
        <v>11.5</v>
      </c>
      <c r="U6" s="4">
        <v>8</v>
      </c>
      <c r="V6" s="4">
        <f t="shared" si="1"/>
        <v>44</v>
      </c>
      <c r="W6" s="15">
        <f t="shared" si="4"/>
        <v>4.8351648351648349</v>
      </c>
      <c r="X6" s="21">
        <f t="shared" si="5"/>
        <v>9.3618823924167422</v>
      </c>
      <c r="Y6" s="21">
        <f t="shared" si="6"/>
        <v>9.3838604143947641</v>
      </c>
      <c r="Z6" s="21">
        <f t="shared" si="7"/>
        <v>9.405838436372786</v>
      </c>
      <c r="AA6" s="21">
        <f t="shared" si="8"/>
        <v>8.3933394849425369</v>
      </c>
      <c r="AB6" s="21">
        <f t="shared" si="9"/>
        <v>8.1731817800520083</v>
      </c>
      <c r="AC6" s="21">
        <f t="shared" si="10"/>
        <v>7.9530240751614798</v>
      </c>
      <c r="AD6" s="21">
        <f t="shared" si="11"/>
        <v>8.382161731398373</v>
      </c>
      <c r="AE6" s="21">
        <f t="shared" si="12"/>
        <v>8.2610938679640959</v>
      </c>
      <c r="AF6" s="21">
        <f t="shared" si="13"/>
        <v>8.0189581410955455</v>
      </c>
      <c r="AG6" s="21">
        <f t="shared" si="14"/>
        <v>8.7453653217011986</v>
      </c>
      <c r="AH6" s="21">
        <f t="shared" si="15"/>
        <v>8.5032295948326464</v>
      </c>
      <c r="AI6" s="21">
        <f t="shared" si="16"/>
        <v>9.405838436372786</v>
      </c>
      <c r="AJ6" s="11">
        <v>0.42171052631578942</v>
      </c>
      <c r="AK6" s="11">
        <v>1.46875</v>
      </c>
      <c r="AL6" s="11">
        <v>0.42499999999999999</v>
      </c>
      <c r="AM6" s="17">
        <v>0</v>
      </c>
      <c r="AN6" s="15">
        <f t="shared" si="17"/>
        <v>11.721298962688577</v>
      </c>
      <c r="AO6" s="47">
        <v>0</v>
      </c>
      <c r="AP6" s="11">
        <f t="shared" si="18"/>
        <v>11.721298962688577</v>
      </c>
    </row>
    <row r="7" spans="1:42" ht="15.75">
      <c r="A7" s="8">
        <v>96551035</v>
      </c>
      <c r="B7" s="8">
        <v>0</v>
      </c>
      <c r="C7" s="8">
        <v>2</v>
      </c>
      <c r="D7" s="8">
        <v>2</v>
      </c>
      <c r="E7" s="8">
        <v>0</v>
      </c>
      <c r="F7" s="8">
        <v>0</v>
      </c>
      <c r="G7" s="8">
        <v>0</v>
      </c>
      <c r="H7" s="12">
        <f t="shared" si="19"/>
        <v>4</v>
      </c>
      <c r="I7" s="15">
        <f t="shared" si="20"/>
        <v>0.38461538461538464</v>
      </c>
      <c r="J7" s="4">
        <v>7.5</v>
      </c>
      <c r="K7" s="4">
        <v>0</v>
      </c>
      <c r="L7" s="4">
        <v>1</v>
      </c>
      <c r="M7" s="4">
        <v>4.5</v>
      </c>
      <c r="N7" s="4">
        <v>1</v>
      </c>
      <c r="O7" s="11">
        <f t="shared" si="2"/>
        <v>14</v>
      </c>
      <c r="P7" s="15">
        <f t="shared" si="3"/>
        <v>0.76923076923076927</v>
      </c>
      <c r="Q7" s="4">
        <v>6</v>
      </c>
      <c r="R7" s="4">
        <v>9</v>
      </c>
      <c r="S7" s="4">
        <v>1</v>
      </c>
      <c r="T7" s="4">
        <v>1</v>
      </c>
      <c r="U7" s="4">
        <v>0</v>
      </c>
      <c r="V7" s="4">
        <f t="shared" si="1"/>
        <v>17</v>
      </c>
      <c r="W7" s="15">
        <f t="shared" si="4"/>
        <v>1.8681318681318682</v>
      </c>
      <c r="X7" s="21">
        <f t="shared" si="5"/>
        <v>3.3186813186813189</v>
      </c>
      <c r="Y7" s="21">
        <f t="shared" si="6"/>
        <v>3.285714285714286</v>
      </c>
      <c r="Z7" s="21">
        <f t="shared" si="7"/>
        <v>3.2527472527472527</v>
      </c>
      <c r="AA7" s="21">
        <f t="shared" si="8"/>
        <v>3.0109890109890109</v>
      </c>
      <c r="AB7" s="21">
        <f t="shared" si="9"/>
        <v>2.9010989010989015</v>
      </c>
      <c r="AC7" s="21">
        <f t="shared" si="10"/>
        <v>2.7912087912087911</v>
      </c>
      <c r="AD7" s="21">
        <f t="shared" si="11"/>
        <v>2.8076923076923075</v>
      </c>
      <c r="AE7" s="21">
        <f t="shared" si="12"/>
        <v>2.7692307692307692</v>
      </c>
      <c r="AF7" s="21">
        <f t="shared" si="13"/>
        <v>2.6923076923076925</v>
      </c>
      <c r="AG7" s="21">
        <f t="shared" si="14"/>
        <v>2.9230769230769234</v>
      </c>
      <c r="AH7" s="21">
        <f t="shared" si="15"/>
        <v>2.8461538461538458</v>
      </c>
      <c r="AI7" s="21">
        <f t="shared" si="16"/>
        <v>3.3186813186813189</v>
      </c>
      <c r="AJ7" s="11">
        <v>0.65526315789473688</v>
      </c>
      <c r="AK7" s="11">
        <v>1.09375</v>
      </c>
      <c r="AL7" s="11">
        <v>0.45</v>
      </c>
      <c r="AM7" s="17">
        <v>0</v>
      </c>
      <c r="AN7" s="15">
        <f t="shared" si="17"/>
        <v>5.5176944765760565</v>
      </c>
      <c r="AO7" s="47">
        <v>0</v>
      </c>
      <c r="AP7" s="11">
        <f t="shared" si="18"/>
        <v>5.5176944765760565</v>
      </c>
    </row>
    <row r="8" spans="1:42" ht="15.75">
      <c r="A8" s="8">
        <v>96551036</v>
      </c>
      <c r="B8" s="8">
        <v>0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12">
        <f t="shared" si="19"/>
        <v>3</v>
      </c>
      <c r="I8" s="15">
        <f t="shared" si="20"/>
        <v>0.28846153846153844</v>
      </c>
      <c r="J8" s="4">
        <v>2</v>
      </c>
      <c r="K8" s="4">
        <v>9</v>
      </c>
      <c r="L8" s="4">
        <v>1</v>
      </c>
      <c r="M8" s="4">
        <v>0</v>
      </c>
      <c r="N8" s="4">
        <v>0</v>
      </c>
      <c r="O8" s="11">
        <f t="shared" si="2"/>
        <v>12</v>
      </c>
      <c r="P8" s="15">
        <f t="shared" si="3"/>
        <v>0.65934065934065933</v>
      </c>
      <c r="Q8" s="4">
        <v>0</v>
      </c>
      <c r="R8" s="4">
        <v>9</v>
      </c>
      <c r="S8" s="4">
        <v>5.5</v>
      </c>
      <c r="T8" s="4">
        <v>7</v>
      </c>
      <c r="U8" s="4">
        <v>0</v>
      </c>
      <c r="V8" s="4">
        <f t="shared" si="1"/>
        <v>21.5</v>
      </c>
      <c r="W8" s="15">
        <f t="shared" si="4"/>
        <v>2.3626373626373627</v>
      </c>
      <c r="X8" s="21">
        <f t="shared" si="5"/>
        <v>3.7417582417582418</v>
      </c>
      <c r="Y8" s="21">
        <f t="shared" si="6"/>
        <v>3.6373626373626373</v>
      </c>
      <c r="Z8" s="21">
        <f t="shared" si="7"/>
        <v>3.5329670329670328</v>
      </c>
      <c r="AA8" s="21">
        <f t="shared" si="8"/>
        <v>3.4450549450549453</v>
      </c>
      <c r="AB8" s="21">
        <f t="shared" si="9"/>
        <v>3.2664835164835164</v>
      </c>
      <c r="AC8" s="21">
        <f t="shared" si="10"/>
        <v>3.087912087912088</v>
      </c>
      <c r="AD8" s="21">
        <f t="shared" si="11"/>
        <v>2.8859890109890109</v>
      </c>
      <c r="AE8" s="21">
        <f t="shared" si="12"/>
        <v>2.8489010989010985</v>
      </c>
      <c r="AF8" s="21">
        <f t="shared" si="13"/>
        <v>2.7747252747252746</v>
      </c>
      <c r="AG8" s="21">
        <f t="shared" si="14"/>
        <v>2.9972527472527473</v>
      </c>
      <c r="AH8" s="21">
        <f t="shared" si="15"/>
        <v>2.9230769230769229</v>
      </c>
      <c r="AI8" s="21">
        <f t="shared" si="16"/>
        <v>3.7417582417582418</v>
      </c>
      <c r="AJ8" s="11">
        <v>0.38223684210526321</v>
      </c>
      <c r="AK8" s="11">
        <v>0.59375</v>
      </c>
      <c r="AL8" s="11">
        <v>0.5</v>
      </c>
      <c r="AM8" s="17">
        <v>0</v>
      </c>
      <c r="AN8" s="15">
        <f t="shared" si="17"/>
        <v>5.2177450838635053</v>
      </c>
      <c r="AO8" s="47">
        <v>0</v>
      </c>
      <c r="AP8" s="11">
        <f t="shared" si="18"/>
        <v>5.2177450838635053</v>
      </c>
    </row>
    <row r="9" spans="1:42" ht="15.75">
      <c r="A9" s="7">
        <v>96551038</v>
      </c>
      <c r="B9" s="7">
        <v>6</v>
      </c>
      <c r="C9" s="7">
        <v>9</v>
      </c>
      <c r="D9" s="7">
        <v>6.5</v>
      </c>
      <c r="E9" s="7">
        <v>2.75</v>
      </c>
      <c r="F9" s="7">
        <v>1.5</v>
      </c>
      <c r="G9" s="7">
        <v>6</v>
      </c>
      <c r="H9" s="12">
        <f t="shared" si="19"/>
        <v>31.75</v>
      </c>
      <c r="I9" s="15">
        <f>H9*5/65.5</f>
        <v>2.4236641221374047</v>
      </c>
      <c r="J9" s="4">
        <v>11</v>
      </c>
      <c r="K9" s="4">
        <v>10.5</v>
      </c>
      <c r="L9" s="4">
        <v>2</v>
      </c>
      <c r="M9" s="4">
        <v>17</v>
      </c>
      <c r="N9" s="4">
        <v>9</v>
      </c>
      <c r="O9" s="11">
        <f t="shared" si="2"/>
        <v>49.5</v>
      </c>
      <c r="P9" s="15">
        <f t="shared" si="3"/>
        <v>2.7197802197802199</v>
      </c>
      <c r="Q9" s="4">
        <v>1</v>
      </c>
      <c r="R9" s="4">
        <v>8</v>
      </c>
      <c r="S9" s="4">
        <v>14</v>
      </c>
      <c r="T9" s="4">
        <v>15</v>
      </c>
      <c r="U9" s="4">
        <v>2</v>
      </c>
      <c r="V9" s="4">
        <f t="shared" si="1"/>
        <v>40</v>
      </c>
      <c r="W9" s="15">
        <f t="shared" si="4"/>
        <v>4.395604395604396</v>
      </c>
      <c r="X9" s="21">
        <f t="shared" si="5"/>
        <v>9.5079271873165006</v>
      </c>
      <c r="Y9" s="21">
        <f t="shared" si="6"/>
        <v>9.6123227917121064</v>
      </c>
      <c r="Z9" s="21">
        <f t="shared" si="7"/>
        <v>9.7167183961077104</v>
      </c>
      <c r="AA9" s="21">
        <f t="shared" si="8"/>
        <v>9.271034309202248</v>
      </c>
      <c r="AB9" s="21">
        <f t="shared" si="9"/>
        <v>9.3162066940692903</v>
      </c>
      <c r="AC9" s="21">
        <f t="shared" si="10"/>
        <v>9.3613790789363307</v>
      </c>
      <c r="AD9" s="21">
        <f t="shared" si="11"/>
        <v>9.763400721415989</v>
      </c>
      <c r="AE9" s="21">
        <f t="shared" si="12"/>
        <v>9.7337891116517063</v>
      </c>
      <c r="AF9" s="21">
        <f t="shared" si="13"/>
        <v>9.6745658921231446</v>
      </c>
      <c r="AG9" s="21">
        <f t="shared" si="14"/>
        <v>9.8522355507088335</v>
      </c>
      <c r="AH9" s="21">
        <f t="shared" si="15"/>
        <v>9.7930123311802699</v>
      </c>
      <c r="AI9" s="21">
        <f t="shared" si="16"/>
        <v>9.8522355507088335</v>
      </c>
      <c r="AJ9" s="11">
        <v>0.45723684210526316</v>
      </c>
      <c r="AK9" s="11">
        <v>1.480375</v>
      </c>
      <c r="AL9" s="11">
        <v>0.42499999999999999</v>
      </c>
      <c r="AM9" s="17">
        <v>0</v>
      </c>
      <c r="AN9" s="15">
        <f t="shared" si="17"/>
        <v>12.214847392814098</v>
      </c>
      <c r="AO9" s="47">
        <v>0</v>
      </c>
      <c r="AP9" s="11">
        <f t="shared" si="18"/>
        <v>12.214847392814098</v>
      </c>
    </row>
    <row r="10" spans="1:42" ht="15.75">
      <c r="A10" s="7">
        <v>96551039</v>
      </c>
      <c r="B10" s="7">
        <v>6</v>
      </c>
      <c r="C10" s="7">
        <v>2.75</v>
      </c>
      <c r="D10" s="7">
        <v>7.5</v>
      </c>
      <c r="E10" s="7">
        <v>1</v>
      </c>
      <c r="F10" s="7">
        <v>3.5</v>
      </c>
      <c r="G10" s="7">
        <v>4</v>
      </c>
      <c r="H10" s="12">
        <f t="shared" si="19"/>
        <v>24.75</v>
      </c>
      <c r="I10" s="15">
        <f t="shared" ref="I10:I14" si="21">H10*5/65.5</f>
        <v>1.8893129770992367</v>
      </c>
      <c r="J10" s="4">
        <v>9</v>
      </c>
      <c r="K10" s="4">
        <v>11</v>
      </c>
      <c r="L10" s="4">
        <v>8</v>
      </c>
      <c r="M10" s="4">
        <v>19</v>
      </c>
      <c r="N10" s="4">
        <v>9</v>
      </c>
      <c r="O10" s="11">
        <f t="shared" si="2"/>
        <v>56</v>
      </c>
      <c r="P10" s="15">
        <f t="shared" si="3"/>
        <v>3.0769230769230771</v>
      </c>
      <c r="Q10" s="4">
        <v>1</v>
      </c>
      <c r="R10" s="4">
        <v>16</v>
      </c>
      <c r="S10" s="4">
        <v>15</v>
      </c>
      <c r="T10" s="4">
        <v>8</v>
      </c>
      <c r="U10" s="4">
        <v>9</v>
      </c>
      <c r="V10" s="4">
        <f t="shared" si="1"/>
        <v>49</v>
      </c>
      <c r="W10" s="15">
        <f t="shared" si="4"/>
        <v>5.384615384615385</v>
      </c>
      <c r="X10" s="21">
        <f t="shared" si="5"/>
        <v>10.909571344685849</v>
      </c>
      <c r="Y10" s="21">
        <f t="shared" si="6"/>
        <v>10.986494421608928</v>
      </c>
      <c r="Z10" s="21">
        <f t="shared" si="7"/>
        <v>11.063417498532003</v>
      </c>
      <c r="AA10" s="21">
        <f t="shared" si="8"/>
        <v>9.9594832648267761</v>
      </c>
      <c r="AB10" s="21">
        <f t="shared" si="9"/>
        <v>9.7988843217850867</v>
      </c>
      <c r="AC10" s="21">
        <f t="shared" si="10"/>
        <v>9.6382853787433937</v>
      </c>
      <c r="AD10" s="21">
        <f t="shared" si="11"/>
        <v>10.225337639459777</v>
      </c>
      <c r="AE10" s="21">
        <f t="shared" si="12"/>
        <v>10.106576629477392</v>
      </c>
      <c r="AF10" s="21">
        <f t="shared" si="13"/>
        <v>9.8690546095126237</v>
      </c>
      <c r="AG10" s="21">
        <f t="shared" si="14"/>
        <v>10.581620669406929</v>
      </c>
      <c r="AH10" s="21">
        <f t="shared" si="15"/>
        <v>10.344098649442159</v>
      </c>
      <c r="AI10" s="21">
        <f t="shared" si="16"/>
        <v>11.063417498532003</v>
      </c>
      <c r="AJ10" s="11">
        <v>0.75</v>
      </c>
      <c r="AK10" s="11">
        <v>1.9085000000000001</v>
      </c>
      <c r="AL10" s="11">
        <v>0.5</v>
      </c>
      <c r="AM10" s="17">
        <v>0</v>
      </c>
      <c r="AN10" s="15">
        <f t="shared" si="17"/>
        <v>14.221917498532003</v>
      </c>
      <c r="AO10" s="42">
        <v>1</v>
      </c>
      <c r="AP10" s="11">
        <f t="shared" si="18"/>
        <v>15.221917498532003</v>
      </c>
    </row>
    <row r="11" spans="1:42" s="5" customFormat="1" ht="15.75">
      <c r="A11" s="9">
        <v>95551038</v>
      </c>
      <c r="B11" s="9">
        <v>4</v>
      </c>
      <c r="C11" s="9">
        <v>0</v>
      </c>
      <c r="D11" s="9">
        <v>8</v>
      </c>
      <c r="E11" s="9">
        <v>0</v>
      </c>
      <c r="F11" s="9">
        <v>0</v>
      </c>
      <c r="G11" s="9">
        <v>0</v>
      </c>
      <c r="H11" s="12">
        <f t="shared" si="19"/>
        <v>12</v>
      </c>
      <c r="I11" s="15">
        <f t="shared" si="21"/>
        <v>0.91603053435114501</v>
      </c>
      <c r="J11" s="6"/>
      <c r="K11" s="6"/>
      <c r="L11" s="6"/>
      <c r="M11" s="6"/>
      <c r="N11" s="6"/>
      <c r="O11" s="11">
        <f t="shared" si="2"/>
        <v>0</v>
      </c>
      <c r="P11" s="15">
        <f t="shared" si="3"/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f t="shared" si="1"/>
        <v>0</v>
      </c>
      <c r="W11" s="15">
        <f t="shared" si="4"/>
        <v>0</v>
      </c>
      <c r="X11" s="21">
        <f t="shared" si="5"/>
        <v>0.36641221374045801</v>
      </c>
      <c r="Y11" s="21">
        <f t="shared" si="6"/>
        <v>0.36641221374045801</v>
      </c>
      <c r="Z11" s="21">
        <f t="shared" si="7"/>
        <v>0.36641221374045801</v>
      </c>
      <c r="AA11" s="21">
        <f t="shared" si="8"/>
        <v>1.0992366412213739</v>
      </c>
      <c r="AB11" s="21">
        <f t="shared" si="9"/>
        <v>1.282442748091603</v>
      </c>
      <c r="AC11" s="21">
        <f t="shared" si="10"/>
        <v>1.4656488549618321</v>
      </c>
      <c r="AD11" s="21">
        <f t="shared" si="11"/>
        <v>1.1908396946564885</v>
      </c>
      <c r="AE11" s="21">
        <f t="shared" si="12"/>
        <v>1.282442748091603</v>
      </c>
      <c r="AF11" s="21">
        <f t="shared" si="13"/>
        <v>1.4656488549618321</v>
      </c>
      <c r="AG11" s="21">
        <f t="shared" si="14"/>
        <v>0.91603053435114501</v>
      </c>
      <c r="AH11" s="21">
        <f t="shared" si="15"/>
        <v>1.0992366412213739</v>
      </c>
      <c r="AI11" s="21">
        <f t="shared" si="16"/>
        <v>1.4656488549618321</v>
      </c>
      <c r="AJ11" s="36">
        <v>0</v>
      </c>
      <c r="AK11" s="36">
        <v>0</v>
      </c>
      <c r="AL11" s="36">
        <v>0.25</v>
      </c>
      <c r="AM11" s="17">
        <v>0</v>
      </c>
      <c r="AN11" s="15">
        <f t="shared" si="17"/>
        <v>1.7156488549618321</v>
      </c>
      <c r="AO11" s="43">
        <v>0</v>
      </c>
      <c r="AP11" s="11">
        <f t="shared" si="18"/>
        <v>1.7156488549618321</v>
      </c>
    </row>
    <row r="12" spans="1:42" ht="15.75">
      <c r="A12" s="7">
        <v>96551086</v>
      </c>
      <c r="B12" s="7">
        <v>0</v>
      </c>
      <c r="C12" s="7">
        <v>2.5</v>
      </c>
      <c r="D12" s="7">
        <v>7</v>
      </c>
      <c r="E12" s="7">
        <v>4</v>
      </c>
      <c r="F12" s="7">
        <v>4.75</v>
      </c>
      <c r="G12" s="7">
        <v>7</v>
      </c>
      <c r="H12" s="12">
        <f t="shared" si="19"/>
        <v>25.25</v>
      </c>
      <c r="I12" s="15">
        <f t="shared" si="21"/>
        <v>1.9274809160305344</v>
      </c>
      <c r="J12" s="4">
        <v>13</v>
      </c>
      <c r="K12" s="4">
        <v>12</v>
      </c>
      <c r="L12" s="4">
        <v>5</v>
      </c>
      <c r="M12" s="4">
        <v>17</v>
      </c>
      <c r="N12" s="4">
        <v>9</v>
      </c>
      <c r="O12" s="11">
        <f t="shared" si="2"/>
        <v>56</v>
      </c>
      <c r="P12" s="15">
        <f t="shared" si="3"/>
        <v>3.0769230769230771</v>
      </c>
      <c r="Q12" s="4">
        <v>0</v>
      </c>
      <c r="R12" s="4">
        <v>17</v>
      </c>
      <c r="S12" s="4">
        <v>8</v>
      </c>
      <c r="T12" s="4">
        <v>9</v>
      </c>
      <c r="U12" s="4">
        <v>4</v>
      </c>
      <c r="V12" s="4">
        <f t="shared" si="1"/>
        <v>38</v>
      </c>
      <c r="W12" s="15">
        <f t="shared" si="4"/>
        <v>4.1758241758241761</v>
      </c>
      <c r="X12" s="21">
        <f t="shared" si="5"/>
        <v>9.4742890697089166</v>
      </c>
      <c r="Y12" s="21">
        <f t="shared" si="6"/>
        <v>9.6720912675111155</v>
      </c>
      <c r="Z12" s="21">
        <f t="shared" si="7"/>
        <v>9.8698934653133144</v>
      </c>
      <c r="AA12" s="21">
        <f t="shared" si="8"/>
        <v>8.554735340994883</v>
      </c>
      <c r="AB12" s="21">
        <f t="shared" si="9"/>
        <v>8.522649106618573</v>
      </c>
      <c r="AC12" s="21">
        <f t="shared" si="10"/>
        <v>8.4905628722422612</v>
      </c>
      <c r="AD12" s="21">
        <f t="shared" si="11"/>
        <v>9.4288021139166176</v>
      </c>
      <c r="AE12" s="21">
        <f t="shared" si="12"/>
        <v>9.3138578978273632</v>
      </c>
      <c r="AF12" s="21">
        <f t="shared" si="13"/>
        <v>9.0839694656488561</v>
      </c>
      <c r="AG12" s="21">
        <f t="shared" si="14"/>
        <v>9.7736347621843809</v>
      </c>
      <c r="AH12" s="21">
        <f t="shared" si="15"/>
        <v>9.543746330005872</v>
      </c>
      <c r="AI12" s="21">
        <f t="shared" si="16"/>
        <v>9.8698934653133144</v>
      </c>
      <c r="AJ12" s="11">
        <v>0.42763157894736842</v>
      </c>
      <c r="AK12" s="11">
        <v>0.78125</v>
      </c>
      <c r="AL12" s="11">
        <v>0.42499999999999999</v>
      </c>
      <c r="AM12" s="17">
        <v>0</v>
      </c>
      <c r="AN12" s="15">
        <f t="shared" si="17"/>
        <v>11.503775044260683</v>
      </c>
      <c r="AO12" s="42">
        <v>0</v>
      </c>
      <c r="AP12" s="11">
        <f t="shared" si="18"/>
        <v>11.503775044260683</v>
      </c>
    </row>
    <row r="13" spans="1:42" s="6" customFormat="1" ht="17.25" customHeight="1">
      <c r="A13" s="9">
        <v>96551059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f t="shared" si="19"/>
        <v>0</v>
      </c>
      <c r="I13" s="15">
        <f t="shared" si="21"/>
        <v>0</v>
      </c>
      <c r="O13" s="11">
        <f t="shared" si="2"/>
        <v>0</v>
      </c>
      <c r="P13" s="15">
        <f t="shared" si="3"/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f t="shared" si="1"/>
        <v>0</v>
      </c>
      <c r="W13" s="15">
        <f t="shared" si="4"/>
        <v>0</v>
      </c>
      <c r="X13" s="21">
        <f t="shared" si="5"/>
        <v>0</v>
      </c>
      <c r="Y13" s="21">
        <f t="shared" si="6"/>
        <v>0</v>
      </c>
      <c r="Z13" s="21">
        <f t="shared" si="7"/>
        <v>0</v>
      </c>
      <c r="AA13" s="21">
        <f t="shared" si="8"/>
        <v>0</v>
      </c>
      <c r="AB13" s="21">
        <f t="shared" si="9"/>
        <v>0</v>
      </c>
      <c r="AC13" s="21">
        <f t="shared" si="10"/>
        <v>0</v>
      </c>
      <c r="AD13" s="21">
        <f t="shared" si="11"/>
        <v>0</v>
      </c>
      <c r="AE13" s="21">
        <f t="shared" si="12"/>
        <v>0</v>
      </c>
      <c r="AF13" s="21">
        <f t="shared" si="13"/>
        <v>0</v>
      </c>
      <c r="AG13" s="21">
        <f t="shared" si="14"/>
        <v>0</v>
      </c>
      <c r="AH13" s="21">
        <f t="shared" si="15"/>
        <v>0</v>
      </c>
      <c r="AI13" s="21">
        <f t="shared" si="16"/>
        <v>0</v>
      </c>
      <c r="AJ13" s="36">
        <v>0.58552631578947367</v>
      </c>
      <c r="AK13" s="36">
        <v>0.859375</v>
      </c>
      <c r="AL13" s="36">
        <v>0.45</v>
      </c>
      <c r="AM13" s="17">
        <v>0</v>
      </c>
      <c r="AN13" s="15">
        <f t="shared" si="17"/>
        <v>1.8949013157894736</v>
      </c>
      <c r="AO13" s="43">
        <v>0</v>
      </c>
      <c r="AP13" s="11">
        <f t="shared" si="18"/>
        <v>1.8949013157894736</v>
      </c>
    </row>
    <row r="14" spans="1:42" s="5" customFormat="1" ht="15.75">
      <c r="A14" s="9">
        <v>96551066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2">
        <f t="shared" si="19"/>
        <v>0</v>
      </c>
      <c r="I14" s="15">
        <f t="shared" si="21"/>
        <v>0</v>
      </c>
      <c r="J14" s="6"/>
      <c r="K14" s="6"/>
      <c r="L14" s="6"/>
      <c r="M14" s="6"/>
      <c r="N14" s="6"/>
      <c r="O14" s="11">
        <f t="shared" si="2"/>
        <v>0</v>
      </c>
      <c r="P14" s="15">
        <f t="shared" si="3"/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f t="shared" si="1"/>
        <v>0</v>
      </c>
      <c r="W14" s="15">
        <f t="shared" si="4"/>
        <v>0</v>
      </c>
      <c r="X14" s="21">
        <f t="shared" si="5"/>
        <v>0</v>
      </c>
      <c r="Y14" s="21">
        <f t="shared" si="6"/>
        <v>0</v>
      </c>
      <c r="Z14" s="21">
        <f t="shared" si="7"/>
        <v>0</v>
      </c>
      <c r="AA14" s="21">
        <f t="shared" si="8"/>
        <v>0</v>
      </c>
      <c r="AB14" s="21">
        <f t="shared" si="9"/>
        <v>0</v>
      </c>
      <c r="AC14" s="21">
        <f t="shared" si="10"/>
        <v>0</v>
      </c>
      <c r="AD14" s="21">
        <f t="shared" si="11"/>
        <v>0</v>
      </c>
      <c r="AE14" s="21">
        <f t="shared" si="12"/>
        <v>0</v>
      </c>
      <c r="AF14" s="21">
        <f t="shared" si="13"/>
        <v>0</v>
      </c>
      <c r="AG14" s="21">
        <f t="shared" si="14"/>
        <v>0</v>
      </c>
      <c r="AH14" s="21">
        <f t="shared" si="15"/>
        <v>0</v>
      </c>
      <c r="AI14" s="21">
        <f t="shared" si="16"/>
        <v>0</v>
      </c>
      <c r="AJ14" s="36">
        <v>0</v>
      </c>
      <c r="AK14" s="36">
        <v>0</v>
      </c>
      <c r="AL14" s="36">
        <v>0.25</v>
      </c>
      <c r="AM14" s="17">
        <v>0</v>
      </c>
      <c r="AN14" s="15">
        <f t="shared" si="17"/>
        <v>0.25</v>
      </c>
      <c r="AO14" s="43">
        <v>0</v>
      </c>
      <c r="AP14" s="11">
        <f t="shared" si="18"/>
        <v>0.25</v>
      </c>
    </row>
    <row r="15" spans="1:42" ht="15.75">
      <c r="A15" s="8">
        <v>96551073</v>
      </c>
      <c r="B15" s="8">
        <v>3</v>
      </c>
      <c r="C15" s="8">
        <v>5</v>
      </c>
      <c r="D15" s="8">
        <v>0</v>
      </c>
      <c r="E15" s="8">
        <v>0</v>
      </c>
      <c r="F15" s="8">
        <v>0</v>
      </c>
      <c r="G15" s="8">
        <v>0</v>
      </c>
      <c r="H15" s="12">
        <f t="shared" si="19"/>
        <v>8</v>
      </c>
      <c r="I15" s="15">
        <f t="shared" si="20"/>
        <v>0.76923076923076927</v>
      </c>
      <c r="J15" s="4">
        <v>11</v>
      </c>
      <c r="K15" s="4">
        <v>9</v>
      </c>
      <c r="L15" s="4">
        <v>5</v>
      </c>
      <c r="M15" s="4">
        <v>9</v>
      </c>
      <c r="N15" s="4">
        <v>0</v>
      </c>
      <c r="O15" s="11">
        <f t="shared" si="2"/>
        <v>34</v>
      </c>
      <c r="P15" s="15">
        <f t="shared" si="3"/>
        <v>1.8681318681318682</v>
      </c>
      <c r="Q15" s="4">
        <v>0</v>
      </c>
      <c r="R15" s="4">
        <v>4</v>
      </c>
      <c r="S15" s="4">
        <v>8.5</v>
      </c>
      <c r="T15" s="4">
        <v>9</v>
      </c>
      <c r="U15" s="4">
        <v>3</v>
      </c>
      <c r="V15" s="4">
        <f t="shared" si="1"/>
        <v>24.5</v>
      </c>
      <c r="W15" s="15">
        <f t="shared" si="4"/>
        <v>2.6923076923076925</v>
      </c>
      <c r="X15" s="21">
        <f t="shared" si="5"/>
        <v>5.7802197802197801</v>
      </c>
      <c r="Y15" s="21">
        <f t="shared" si="6"/>
        <v>5.884615384615385</v>
      </c>
      <c r="Z15" s="21">
        <f t="shared" si="7"/>
        <v>5.9890109890109891</v>
      </c>
      <c r="AA15" s="21">
        <f t="shared" si="8"/>
        <v>4.9010989010989015</v>
      </c>
      <c r="AB15" s="21">
        <f t="shared" si="9"/>
        <v>4.7857142857142865</v>
      </c>
      <c r="AC15" s="21">
        <f t="shared" si="10"/>
        <v>4.6703296703296706</v>
      </c>
      <c r="AD15" s="21">
        <f t="shared" si="11"/>
        <v>5.3131868131868139</v>
      </c>
      <c r="AE15" s="21">
        <f t="shared" si="12"/>
        <v>5.2032967032967026</v>
      </c>
      <c r="AF15" s="21">
        <f t="shared" si="13"/>
        <v>4.9835164835164836</v>
      </c>
      <c r="AG15" s="21">
        <f t="shared" si="14"/>
        <v>5.6428571428571423</v>
      </c>
      <c r="AH15" s="21">
        <f t="shared" si="15"/>
        <v>5.4230769230769234</v>
      </c>
      <c r="AI15" s="21">
        <f t="shared" si="16"/>
        <v>5.9890109890109891</v>
      </c>
      <c r="AJ15" s="11">
        <v>0.23684210526315788</v>
      </c>
      <c r="AK15" s="11">
        <v>0.1875</v>
      </c>
      <c r="AL15" s="11">
        <v>0.375</v>
      </c>
      <c r="AM15" s="17">
        <v>0</v>
      </c>
      <c r="AN15" s="15">
        <f t="shared" si="17"/>
        <v>6.7883530942741466</v>
      </c>
      <c r="AO15" s="42">
        <v>0</v>
      </c>
      <c r="AP15" s="11">
        <f t="shared" si="18"/>
        <v>6.7883530942741466</v>
      </c>
    </row>
    <row r="16" spans="1:42" ht="15.75">
      <c r="A16" s="8">
        <v>96551074</v>
      </c>
      <c r="B16" s="8">
        <v>0</v>
      </c>
      <c r="C16" s="8">
        <v>2</v>
      </c>
      <c r="D16" s="8">
        <v>1</v>
      </c>
      <c r="E16" s="8">
        <v>0</v>
      </c>
      <c r="F16" s="8">
        <v>0</v>
      </c>
      <c r="G16" s="8">
        <v>0</v>
      </c>
      <c r="H16" s="12">
        <f t="shared" si="19"/>
        <v>3</v>
      </c>
      <c r="I16" s="15">
        <f t="shared" si="20"/>
        <v>0.28846153846153844</v>
      </c>
      <c r="J16" s="4">
        <v>4</v>
      </c>
      <c r="K16" s="4">
        <v>3</v>
      </c>
      <c r="L16" s="4">
        <v>2</v>
      </c>
      <c r="M16" s="4">
        <v>4</v>
      </c>
      <c r="N16" s="4">
        <v>2.5</v>
      </c>
      <c r="O16" s="11">
        <f t="shared" si="2"/>
        <v>15.5</v>
      </c>
      <c r="P16" s="15">
        <f t="shared" si="3"/>
        <v>0.85164835164835162</v>
      </c>
      <c r="Q16" s="4">
        <v>0</v>
      </c>
      <c r="R16" s="4">
        <v>0</v>
      </c>
      <c r="S16" s="4">
        <v>6</v>
      </c>
      <c r="T16" s="4">
        <v>4</v>
      </c>
      <c r="U16" s="4">
        <v>3</v>
      </c>
      <c r="V16" s="4">
        <f t="shared" si="1"/>
        <v>13</v>
      </c>
      <c r="W16" s="15">
        <f t="shared" si="4"/>
        <v>1.4285714285714286</v>
      </c>
      <c r="X16" s="21">
        <f t="shared" si="5"/>
        <v>2.8516483516483513</v>
      </c>
      <c r="Y16" s="21">
        <f t="shared" si="6"/>
        <v>2.8791208791208796</v>
      </c>
      <c r="Z16" s="21">
        <f t="shared" si="7"/>
        <v>2.9065934065934069</v>
      </c>
      <c r="AA16" s="21">
        <f t="shared" si="8"/>
        <v>2.401098901098901</v>
      </c>
      <c r="AB16" s="21">
        <f t="shared" si="9"/>
        <v>2.3159340659340661</v>
      </c>
      <c r="AC16" s="21">
        <f t="shared" si="10"/>
        <v>2.2307692307692308</v>
      </c>
      <c r="AD16" s="21">
        <f t="shared" si="11"/>
        <v>2.4821428571428572</v>
      </c>
      <c r="AE16" s="21">
        <f t="shared" si="12"/>
        <v>2.4258241758241756</v>
      </c>
      <c r="AF16" s="21">
        <f t="shared" si="13"/>
        <v>2.313186813186813</v>
      </c>
      <c r="AG16" s="21">
        <f t="shared" si="14"/>
        <v>2.651098901098901</v>
      </c>
      <c r="AH16" s="21">
        <f t="shared" si="15"/>
        <v>2.5384615384615383</v>
      </c>
      <c r="AI16" s="21">
        <f t="shared" si="16"/>
        <v>2.9065934065934069</v>
      </c>
      <c r="AJ16" s="11">
        <v>0.59210526315789469</v>
      </c>
      <c r="AK16" s="11">
        <v>0.5</v>
      </c>
      <c r="AL16" s="11">
        <v>0.5</v>
      </c>
      <c r="AM16" s="17">
        <v>0</v>
      </c>
      <c r="AN16" s="15">
        <f t="shared" si="17"/>
        <v>4.4986986697513016</v>
      </c>
      <c r="AO16" s="42">
        <v>0</v>
      </c>
      <c r="AP16" s="11">
        <f t="shared" si="18"/>
        <v>4.4986986697513016</v>
      </c>
    </row>
    <row r="17" spans="1:42" ht="15.75">
      <c r="A17" s="7">
        <v>96552042</v>
      </c>
      <c r="B17" s="7">
        <v>0</v>
      </c>
      <c r="C17" s="7">
        <v>2.5</v>
      </c>
      <c r="D17" s="7">
        <v>6.5</v>
      </c>
      <c r="E17" s="7">
        <v>2.5</v>
      </c>
      <c r="F17" s="7">
        <v>3</v>
      </c>
      <c r="G17" s="7">
        <v>0.5</v>
      </c>
      <c r="H17" s="12">
        <f>SUM(B17:G17)</f>
        <v>15</v>
      </c>
      <c r="I17" s="15">
        <f>H17*5/65.5</f>
        <v>1.1450381679389312</v>
      </c>
      <c r="J17" s="4">
        <v>5</v>
      </c>
      <c r="K17" s="4">
        <v>8</v>
      </c>
      <c r="L17" s="4">
        <v>2</v>
      </c>
      <c r="M17" s="4">
        <v>8</v>
      </c>
      <c r="N17" s="4">
        <v>3.5</v>
      </c>
      <c r="O17" s="11">
        <f t="shared" si="2"/>
        <v>26.5</v>
      </c>
      <c r="P17" s="15">
        <f t="shared" si="3"/>
        <v>1.456043956043956</v>
      </c>
      <c r="Q17" s="4">
        <v>1</v>
      </c>
      <c r="R17" s="4">
        <v>9</v>
      </c>
      <c r="S17" s="4">
        <v>18</v>
      </c>
      <c r="T17" s="4">
        <v>11.5</v>
      </c>
      <c r="U17" s="4">
        <v>6</v>
      </c>
      <c r="V17" s="4">
        <f t="shared" si="1"/>
        <v>45.5</v>
      </c>
      <c r="W17" s="15">
        <f t="shared" si="4"/>
        <v>5</v>
      </c>
      <c r="X17" s="21">
        <f t="shared" si="5"/>
        <v>8.2052680144283201</v>
      </c>
      <c r="Y17" s="21">
        <f t="shared" si="6"/>
        <v>7.9964768056371103</v>
      </c>
      <c r="Z17" s="21">
        <f t="shared" si="7"/>
        <v>7.7876855968459022</v>
      </c>
      <c r="AA17" s="21">
        <f t="shared" si="8"/>
        <v>7.9564633839442997</v>
      </c>
      <c r="AB17" s="21">
        <f t="shared" si="9"/>
        <v>7.6854710175320857</v>
      </c>
      <c r="AC17" s="21">
        <f t="shared" si="10"/>
        <v>7.4144786511198726</v>
      </c>
      <c r="AD17" s="21">
        <f t="shared" si="11"/>
        <v>6.8814067611777539</v>
      </c>
      <c r="AE17" s="21">
        <f t="shared" si="12"/>
        <v>6.8503061823672509</v>
      </c>
      <c r="AF17" s="21">
        <f t="shared" si="13"/>
        <v>6.7881050247462458</v>
      </c>
      <c r="AG17" s="21">
        <f t="shared" si="14"/>
        <v>6.974708497609261</v>
      </c>
      <c r="AH17" s="21">
        <f t="shared" si="15"/>
        <v>6.9125073399882559</v>
      </c>
      <c r="AI17" s="21">
        <f t="shared" si="16"/>
        <v>8.2052680144283201</v>
      </c>
      <c r="AJ17" s="11">
        <v>0.51710526315789473</v>
      </c>
      <c r="AK17" s="11">
        <v>0.91712499999999997</v>
      </c>
      <c r="AL17" s="11">
        <v>0.42499999999999999</v>
      </c>
      <c r="AM17" s="17">
        <v>0</v>
      </c>
      <c r="AN17" s="15">
        <f t="shared" si="17"/>
        <v>10.064498277586216</v>
      </c>
      <c r="AO17" s="42">
        <v>0</v>
      </c>
      <c r="AP17" s="11">
        <f t="shared" si="18"/>
        <v>10.064498277586216</v>
      </c>
    </row>
    <row r="18" spans="1:42" s="5" customFormat="1" ht="15.75">
      <c r="A18" s="7">
        <v>96551081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2">
        <f t="shared" ref="H18:H23" si="22">SUM(B18:G18)</f>
        <v>0</v>
      </c>
      <c r="I18" s="15">
        <f t="shared" ref="I18:I20" si="23">H18*5/65.5</f>
        <v>0</v>
      </c>
      <c r="J18" s="6"/>
      <c r="K18" s="6"/>
      <c r="L18" s="6"/>
      <c r="M18" s="6"/>
      <c r="N18" s="6"/>
      <c r="O18" s="11">
        <f t="shared" si="2"/>
        <v>0</v>
      </c>
      <c r="P18" s="15">
        <f t="shared" si="3"/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f t="shared" si="1"/>
        <v>0</v>
      </c>
      <c r="W18" s="15">
        <f t="shared" si="4"/>
        <v>0</v>
      </c>
      <c r="X18" s="21">
        <f t="shared" si="5"/>
        <v>0</v>
      </c>
      <c r="Y18" s="21">
        <f t="shared" si="6"/>
        <v>0</v>
      </c>
      <c r="Z18" s="21">
        <f t="shared" si="7"/>
        <v>0</v>
      </c>
      <c r="AA18" s="21">
        <f t="shared" si="8"/>
        <v>0</v>
      </c>
      <c r="AB18" s="21">
        <f t="shared" si="9"/>
        <v>0</v>
      </c>
      <c r="AC18" s="21">
        <f t="shared" si="10"/>
        <v>0</v>
      </c>
      <c r="AD18" s="21">
        <f t="shared" si="11"/>
        <v>0</v>
      </c>
      <c r="AE18" s="21">
        <f t="shared" si="12"/>
        <v>0</v>
      </c>
      <c r="AF18" s="21">
        <f t="shared" si="13"/>
        <v>0</v>
      </c>
      <c r="AG18" s="21">
        <f t="shared" si="14"/>
        <v>0</v>
      </c>
      <c r="AH18" s="21">
        <f t="shared" si="15"/>
        <v>0</v>
      </c>
      <c r="AI18" s="21">
        <f t="shared" si="16"/>
        <v>0</v>
      </c>
      <c r="AJ18" s="36">
        <v>0.19736842105263158</v>
      </c>
      <c r="AK18" s="36">
        <v>0.5</v>
      </c>
      <c r="AL18" s="36">
        <v>0.5</v>
      </c>
      <c r="AM18" s="17">
        <v>0</v>
      </c>
      <c r="AN18" s="15">
        <f t="shared" si="17"/>
        <v>1.1973684210526316</v>
      </c>
      <c r="AO18" s="43">
        <v>0</v>
      </c>
      <c r="AP18" s="11">
        <f t="shared" si="18"/>
        <v>1.1973684210526316</v>
      </c>
    </row>
    <row r="19" spans="1:42" ht="15.75">
      <c r="A19" s="7">
        <v>95551061</v>
      </c>
      <c r="B19" s="7">
        <v>7</v>
      </c>
      <c r="C19" s="7">
        <v>0</v>
      </c>
      <c r="D19" s="7">
        <v>0</v>
      </c>
      <c r="E19" s="7">
        <v>5.5</v>
      </c>
      <c r="F19" s="7">
        <v>6</v>
      </c>
      <c r="G19" s="7">
        <v>6</v>
      </c>
      <c r="H19" s="12">
        <f t="shared" si="22"/>
        <v>24.5</v>
      </c>
      <c r="I19" s="15">
        <f t="shared" si="23"/>
        <v>1.8702290076335877</v>
      </c>
      <c r="J19" s="4">
        <v>13</v>
      </c>
      <c r="K19" s="4">
        <v>11</v>
      </c>
      <c r="L19" s="4">
        <v>0</v>
      </c>
      <c r="M19" s="4">
        <v>11</v>
      </c>
      <c r="N19" s="4">
        <v>4</v>
      </c>
      <c r="O19" s="11">
        <f t="shared" si="2"/>
        <v>39</v>
      </c>
      <c r="P19" s="15">
        <f t="shared" si="3"/>
        <v>2.1428571428571428</v>
      </c>
      <c r="Q19" s="4">
        <v>9</v>
      </c>
      <c r="R19" s="4">
        <v>7</v>
      </c>
      <c r="S19" s="4">
        <v>19</v>
      </c>
      <c r="T19" s="4">
        <v>7.5</v>
      </c>
      <c r="U19" s="4">
        <v>0</v>
      </c>
      <c r="V19" s="4">
        <f t="shared" si="1"/>
        <v>42.5</v>
      </c>
      <c r="W19" s="15">
        <f t="shared" si="4"/>
        <v>4.6703296703296706</v>
      </c>
      <c r="X19" s="21">
        <f t="shared" si="5"/>
        <v>8.9239157788776104</v>
      </c>
      <c r="Y19" s="21">
        <f t="shared" si="6"/>
        <v>8.8854542404160721</v>
      </c>
      <c r="Z19" s="21">
        <f t="shared" si="7"/>
        <v>8.8469927019545338</v>
      </c>
      <c r="AA19" s="21">
        <f t="shared" si="8"/>
        <v>8.7058132706987674</v>
      </c>
      <c r="AB19" s="21">
        <f t="shared" si="9"/>
        <v>8.6128261051925179</v>
      </c>
      <c r="AC19" s="21">
        <f t="shared" si="10"/>
        <v>8.5198389396862684</v>
      </c>
      <c r="AD19" s="21">
        <f t="shared" si="11"/>
        <v>8.4862427648687202</v>
      </c>
      <c r="AE19" s="21">
        <f t="shared" si="12"/>
        <v>8.4589799513463628</v>
      </c>
      <c r="AF19" s="21">
        <f t="shared" si="13"/>
        <v>8.4044543243016534</v>
      </c>
      <c r="AG19" s="21">
        <f t="shared" si="14"/>
        <v>8.568031205435787</v>
      </c>
      <c r="AH19" s="21">
        <f t="shared" si="15"/>
        <v>8.513505578391074</v>
      </c>
      <c r="AI19" s="21">
        <f t="shared" si="16"/>
        <v>8.9239157788776104</v>
      </c>
      <c r="AJ19" s="11">
        <v>7.2368421052631582E-2</v>
      </c>
      <c r="AK19" s="11">
        <v>0.87837500000000002</v>
      </c>
      <c r="AL19" s="11">
        <v>0.375</v>
      </c>
      <c r="AM19" s="17">
        <v>0</v>
      </c>
      <c r="AN19" s="15">
        <f t="shared" si="17"/>
        <v>10.249659199930242</v>
      </c>
      <c r="AO19" s="42">
        <v>0</v>
      </c>
      <c r="AP19" s="11">
        <f t="shared" si="18"/>
        <v>10.249659199930242</v>
      </c>
    </row>
    <row r="20" spans="1:42" s="5" customFormat="1" ht="15.75">
      <c r="A20" s="9">
        <v>96551082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f t="shared" si="22"/>
        <v>0</v>
      </c>
      <c r="I20" s="15">
        <f t="shared" si="23"/>
        <v>0</v>
      </c>
      <c r="J20" s="6"/>
      <c r="K20" s="6"/>
      <c r="L20" s="6"/>
      <c r="M20" s="6"/>
      <c r="N20" s="6"/>
      <c r="O20" s="11">
        <f t="shared" si="2"/>
        <v>0</v>
      </c>
      <c r="P20" s="15">
        <f t="shared" si="3"/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f t="shared" si="1"/>
        <v>0</v>
      </c>
      <c r="W20" s="15">
        <f t="shared" si="4"/>
        <v>0</v>
      </c>
      <c r="X20" s="21">
        <f t="shared" si="5"/>
        <v>0</v>
      </c>
      <c r="Y20" s="21">
        <f t="shared" si="6"/>
        <v>0</v>
      </c>
      <c r="Z20" s="21">
        <f t="shared" si="7"/>
        <v>0</v>
      </c>
      <c r="AA20" s="21">
        <f t="shared" si="8"/>
        <v>0</v>
      </c>
      <c r="AB20" s="21">
        <f t="shared" si="9"/>
        <v>0</v>
      </c>
      <c r="AC20" s="21">
        <f t="shared" si="10"/>
        <v>0</v>
      </c>
      <c r="AD20" s="21">
        <f t="shared" si="11"/>
        <v>0</v>
      </c>
      <c r="AE20" s="21">
        <f t="shared" si="12"/>
        <v>0</v>
      </c>
      <c r="AF20" s="21">
        <f t="shared" si="13"/>
        <v>0</v>
      </c>
      <c r="AG20" s="21">
        <f t="shared" si="14"/>
        <v>0</v>
      </c>
      <c r="AH20" s="21">
        <f t="shared" si="15"/>
        <v>0</v>
      </c>
      <c r="AI20" s="21">
        <f t="shared" si="16"/>
        <v>0</v>
      </c>
      <c r="AJ20" s="36">
        <v>0.23684210526315788</v>
      </c>
      <c r="AK20" s="36">
        <v>0</v>
      </c>
      <c r="AL20" s="36">
        <v>0.375</v>
      </c>
      <c r="AM20" s="17">
        <v>0</v>
      </c>
      <c r="AN20" s="15">
        <f t="shared" si="17"/>
        <v>0.61184210526315785</v>
      </c>
      <c r="AO20" s="43">
        <v>0</v>
      </c>
      <c r="AP20" s="11">
        <f t="shared" si="18"/>
        <v>0.61184210526315785</v>
      </c>
    </row>
    <row r="21" spans="1:42" ht="15.75">
      <c r="A21" s="8">
        <v>96551083</v>
      </c>
      <c r="B21" s="8">
        <v>3</v>
      </c>
      <c r="C21" s="8">
        <v>2</v>
      </c>
      <c r="D21" s="8">
        <v>2.5</v>
      </c>
      <c r="E21" s="8">
        <v>0</v>
      </c>
      <c r="F21" s="8">
        <v>0</v>
      </c>
      <c r="G21" s="8">
        <v>0</v>
      </c>
      <c r="H21" s="12">
        <f t="shared" si="22"/>
        <v>7.5</v>
      </c>
      <c r="I21" s="15">
        <f t="shared" si="20"/>
        <v>0.72115384615384615</v>
      </c>
      <c r="J21" s="4">
        <v>15</v>
      </c>
      <c r="K21" s="4">
        <v>10</v>
      </c>
      <c r="L21" s="4">
        <v>0.5</v>
      </c>
      <c r="M21" s="4">
        <v>0</v>
      </c>
      <c r="N21" s="4">
        <v>0</v>
      </c>
      <c r="O21" s="11">
        <f t="shared" si="2"/>
        <v>25.5</v>
      </c>
      <c r="P21" s="15">
        <f t="shared" si="3"/>
        <v>1.401098901098901</v>
      </c>
      <c r="Q21" s="4">
        <v>3</v>
      </c>
      <c r="R21" s="4">
        <v>2</v>
      </c>
      <c r="S21" s="4">
        <v>4.5</v>
      </c>
      <c r="T21" s="4">
        <v>3</v>
      </c>
      <c r="U21" s="4">
        <v>2</v>
      </c>
      <c r="V21" s="4">
        <f t="shared" si="1"/>
        <v>14.5</v>
      </c>
      <c r="W21" s="15">
        <f t="shared" si="4"/>
        <v>1.5934065934065933</v>
      </c>
      <c r="X21" s="21">
        <f t="shared" si="5"/>
        <v>3.8818681318681314</v>
      </c>
      <c r="Y21" s="21">
        <f t="shared" si="6"/>
        <v>4.0027472527472518</v>
      </c>
      <c r="Z21" s="21">
        <f t="shared" si="7"/>
        <v>4.1236263736263732</v>
      </c>
      <c r="AA21" s="21">
        <f t="shared" si="8"/>
        <v>3.3379120879120876</v>
      </c>
      <c r="AB21" s="21">
        <f t="shared" si="9"/>
        <v>3.322802197802198</v>
      </c>
      <c r="AC21" s="21">
        <f t="shared" si="10"/>
        <v>3.3076923076923075</v>
      </c>
      <c r="AD21" s="21">
        <f t="shared" si="11"/>
        <v>3.8743131868131861</v>
      </c>
      <c r="AE21" s="21">
        <f t="shared" si="12"/>
        <v>3.8063186813186807</v>
      </c>
      <c r="AF21" s="21">
        <f t="shared" si="13"/>
        <v>3.6703296703296697</v>
      </c>
      <c r="AG21" s="21">
        <f t="shared" si="14"/>
        <v>4.0782967032967035</v>
      </c>
      <c r="AH21" s="21">
        <f t="shared" si="15"/>
        <v>3.9423076923076916</v>
      </c>
      <c r="AI21" s="21">
        <f t="shared" si="16"/>
        <v>4.1236263736263732</v>
      </c>
      <c r="AJ21" s="11">
        <v>0.66118421052631571</v>
      </c>
      <c r="AK21" s="11">
        <v>2</v>
      </c>
      <c r="AL21" s="11">
        <v>0.5</v>
      </c>
      <c r="AM21" s="17">
        <v>0</v>
      </c>
      <c r="AN21" s="15">
        <f t="shared" si="17"/>
        <v>7.2848105841526891</v>
      </c>
      <c r="AO21" s="42">
        <v>0</v>
      </c>
      <c r="AP21" s="11">
        <f t="shared" si="18"/>
        <v>7.2848105841526891</v>
      </c>
    </row>
    <row r="22" spans="1:42" s="5" customFormat="1" ht="15.75">
      <c r="A22" s="9">
        <v>94551040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f t="shared" si="22"/>
        <v>0</v>
      </c>
      <c r="I22" s="15">
        <f>H22*5/65.5</f>
        <v>0</v>
      </c>
      <c r="J22" s="6"/>
      <c r="K22" s="6"/>
      <c r="L22" s="6"/>
      <c r="M22" s="6"/>
      <c r="N22" s="6"/>
      <c r="O22" s="11">
        <f t="shared" si="2"/>
        <v>0</v>
      </c>
      <c r="P22" s="15">
        <f t="shared" si="3"/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f t="shared" si="1"/>
        <v>0</v>
      </c>
      <c r="W22" s="15">
        <f t="shared" si="4"/>
        <v>0</v>
      </c>
      <c r="X22" s="21">
        <f t="shared" si="5"/>
        <v>0</v>
      </c>
      <c r="Y22" s="21">
        <f t="shared" si="6"/>
        <v>0</v>
      </c>
      <c r="Z22" s="21">
        <f t="shared" si="7"/>
        <v>0</v>
      </c>
      <c r="AA22" s="21">
        <f t="shared" si="8"/>
        <v>0</v>
      </c>
      <c r="AB22" s="21">
        <f t="shared" si="9"/>
        <v>0</v>
      </c>
      <c r="AC22" s="21">
        <f t="shared" si="10"/>
        <v>0</v>
      </c>
      <c r="AD22" s="21">
        <f t="shared" si="11"/>
        <v>0</v>
      </c>
      <c r="AE22" s="21">
        <f t="shared" si="12"/>
        <v>0</v>
      </c>
      <c r="AF22" s="21">
        <f t="shared" si="13"/>
        <v>0</v>
      </c>
      <c r="AG22" s="21">
        <f t="shared" si="14"/>
        <v>0</v>
      </c>
      <c r="AH22" s="21">
        <f t="shared" si="15"/>
        <v>0</v>
      </c>
      <c r="AI22" s="21">
        <f t="shared" si="16"/>
        <v>0</v>
      </c>
      <c r="AJ22" s="36">
        <v>0</v>
      </c>
      <c r="AK22" s="36">
        <v>0</v>
      </c>
      <c r="AL22" s="36">
        <v>0</v>
      </c>
      <c r="AM22" s="17">
        <v>0</v>
      </c>
      <c r="AN22" s="15">
        <f t="shared" si="17"/>
        <v>0</v>
      </c>
      <c r="AO22" s="43">
        <v>0</v>
      </c>
      <c r="AP22" s="11">
        <f t="shared" si="18"/>
        <v>0</v>
      </c>
    </row>
    <row r="23" spans="1:42" ht="15.75">
      <c r="A23" s="8">
        <v>96551084</v>
      </c>
      <c r="B23" s="8">
        <v>3</v>
      </c>
      <c r="C23" s="8">
        <v>11</v>
      </c>
      <c r="D23" s="8">
        <v>1</v>
      </c>
      <c r="E23" s="8">
        <v>0</v>
      </c>
      <c r="F23" s="8">
        <v>0</v>
      </c>
      <c r="G23" s="8">
        <v>0</v>
      </c>
      <c r="H23" s="12">
        <f t="shared" si="22"/>
        <v>15</v>
      </c>
      <c r="I23" s="15">
        <f t="shared" si="20"/>
        <v>1.4423076923076923</v>
      </c>
      <c r="J23" s="4">
        <v>10</v>
      </c>
      <c r="K23" s="4">
        <v>10</v>
      </c>
      <c r="L23" s="4">
        <v>1.5</v>
      </c>
      <c r="M23" s="4">
        <v>15</v>
      </c>
      <c r="N23" s="4">
        <v>16</v>
      </c>
      <c r="O23" s="11">
        <f t="shared" si="2"/>
        <v>52.5</v>
      </c>
      <c r="P23" s="15">
        <f t="shared" si="3"/>
        <v>2.8846153846153846</v>
      </c>
      <c r="Q23" s="4">
        <v>5</v>
      </c>
      <c r="R23" s="4">
        <v>16</v>
      </c>
      <c r="S23" s="4">
        <v>18</v>
      </c>
      <c r="T23" s="4">
        <v>16</v>
      </c>
      <c r="U23" s="4">
        <v>6</v>
      </c>
      <c r="V23" s="4">
        <f>SUM(Q23:U23)</f>
        <v>61</v>
      </c>
      <c r="W23" s="15">
        <f t="shared" si="4"/>
        <v>6.7032967032967035</v>
      </c>
      <c r="X23" s="21">
        <f t="shared" si="5"/>
        <v>12.082417582417582</v>
      </c>
      <c r="Y23" s="21">
        <f t="shared" si="6"/>
        <v>11.989010989010989</v>
      </c>
      <c r="Z23" s="21">
        <f t="shared" si="7"/>
        <v>11.895604395604396</v>
      </c>
      <c r="AA23" s="21">
        <f t="shared" si="8"/>
        <v>10.928571428571429</v>
      </c>
      <c r="AB23" s="21">
        <f t="shared" si="9"/>
        <v>10.546703296703297</v>
      </c>
      <c r="AC23" s="21">
        <f t="shared" si="10"/>
        <v>10.164835164835164</v>
      </c>
      <c r="AD23" s="21">
        <f t="shared" si="11"/>
        <v>10.317307692307693</v>
      </c>
      <c r="AE23" s="21">
        <f t="shared" si="12"/>
        <v>10.173076923076923</v>
      </c>
      <c r="AF23" s="21">
        <f t="shared" si="13"/>
        <v>9.884615384615385</v>
      </c>
      <c r="AG23" s="21">
        <f t="shared" si="14"/>
        <v>10.75</v>
      </c>
      <c r="AH23" s="21">
        <f t="shared" si="15"/>
        <v>10.461538461538462</v>
      </c>
      <c r="AI23" s="21">
        <f t="shared" si="16"/>
        <v>12.082417582417582</v>
      </c>
      <c r="AJ23" s="11">
        <v>0.35526315789473684</v>
      </c>
      <c r="AK23" s="11">
        <v>1.515625</v>
      </c>
      <c r="AL23" s="11">
        <v>0.5</v>
      </c>
      <c r="AM23" s="17">
        <v>0</v>
      </c>
      <c r="AN23" s="15">
        <f t="shared" si="17"/>
        <v>14.453305740312318</v>
      </c>
      <c r="AO23" s="42">
        <v>0</v>
      </c>
      <c r="AP23" s="11">
        <f t="shared" si="18"/>
        <v>14.453305740312318</v>
      </c>
    </row>
  </sheetData>
  <mergeCells count="7">
    <mergeCell ref="AP1:AP2"/>
    <mergeCell ref="AL2:AM2"/>
    <mergeCell ref="Q1:W1"/>
    <mergeCell ref="B1:I1"/>
    <mergeCell ref="J1:P1"/>
    <mergeCell ref="A1:A2"/>
    <mergeCell ref="X1:A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pane ySplit="2" topLeftCell="A3" activePane="bottomLeft" state="frozen"/>
      <selection pane="bottomLeft" sqref="A1:A2"/>
    </sheetView>
  </sheetViews>
  <sheetFormatPr defaultRowHeight="15"/>
  <cols>
    <col min="1" max="1" width="14.42578125" style="17" bestFit="1" customWidth="1"/>
    <col min="2" max="2" width="4.5703125" style="17" bestFit="1" customWidth="1"/>
    <col min="3" max="21" width="6.7109375" style="17" bestFit="1" customWidth="1"/>
    <col min="22" max="22" width="5.85546875" style="17" bestFit="1" customWidth="1"/>
    <col min="23" max="23" width="5.140625" style="17" bestFit="1" customWidth="1"/>
  </cols>
  <sheetData>
    <row r="1" spans="1:23" ht="15" customHeight="1">
      <c r="A1" s="53" t="s">
        <v>0</v>
      </c>
      <c r="B1" s="37" t="s">
        <v>29</v>
      </c>
      <c r="C1" s="37" t="s">
        <v>30</v>
      </c>
      <c r="D1" s="37" t="s">
        <v>31</v>
      </c>
      <c r="E1" s="37" t="s">
        <v>32</v>
      </c>
      <c r="F1" s="37" t="s">
        <v>33</v>
      </c>
      <c r="G1" s="37" t="s">
        <v>34</v>
      </c>
      <c r="H1" s="37" t="s">
        <v>35</v>
      </c>
      <c r="I1" s="37" t="s">
        <v>36</v>
      </c>
      <c r="J1" s="37" t="s">
        <v>37</v>
      </c>
      <c r="K1" s="37" t="s">
        <v>38</v>
      </c>
      <c r="L1" s="37" t="s">
        <v>39</v>
      </c>
      <c r="M1" s="37" t="s">
        <v>40</v>
      </c>
      <c r="N1" s="37" t="s">
        <v>41</v>
      </c>
      <c r="O1" s="37" t="s">
        <v>42</v>
      </c>
      <c r="P1" s="37" t="s">
        <v>43</v>
      </c>
      <c r="Q1" s="37" t="s">
        <v>44</v>
      </c>
      <c r="R1" s="37" t="s">
        <v>45</v>
      </c>
      <c r="S1" s="37" t="s">
        <v>46</v>
      </c>
      <c r="T1" s="37" t="s">
        <v>47</v>
      </c>
      <c r="U1" s="37" t="s">
        <v>48</v>
      </c>
      <c r="V1" s="37" t="s">
        <v>49</v>
      </c>
      <c r="W1" s="37" t="s">
        <v>49</v>
      </c>
    </row>
    <row r="2" spans="1:23" ht="15" customHeight="1">
      <c r="A2" s="53"/>
      <c r="B2" s="38">
        <v>1</v>
      </c>
      <c r="C2" s="38">
        <v>1</v>
      </c>
      <c r="D2" s="38">
        <v>1</v>
      </c>
      <c r="E2" s="38">
        <v>1</v>
      </c>
      <c r="F2" s="38">
        <v>1</v>
      </c>
      <c r="G2" s="38">
        <v>1</v>
      </c>
      <c r="H2" s="38">
        <v>1</v>
      </c>
      <c r="I2" s="38">
        <v>1</v>
      </c>
      <c r="J2" s="38">
        <v>1</v>
      </c>
      <c r="K2" s="38">
        <v>1</v>
      </c>
      <c r="L2" s="38">
        <v>1</v>
      </c>
      <c r="M2" s="38">
        <v>1</v>
      </c>
      <c r="N2" s="38">
        <v>1</v>
      </c>
      <c r="O2" s="38">
        <v>1</v>
      </c>
      <c r="P2" s="38">
        <v>1</v>
      </c>
      <c r="Q2" s="38">
        <v>1</v>
      </c>
      <c r="R2" s="38">
        <v>1</v>
      </c>
      <c r="S2" s="38">
        <v>1</v>
      </c>
      <c r="T2" s="38">
        <v>1</v>
      </c>
      <c r="U2" s="38">
        <v>1</v>
      </c>
      <c r="V2" s="44">
        <v>20</v>
      </c>
      <c r="W2" s="44">
        <v>2.5</v>
      </c>
    </row>
    <row r="3" spans="1:23">
      <c r="A3" s="8">
        <v>96551005</v>
      </c>
      <c r="B3" s="17">
        <v>0</v>
      </c>
      <c r="C3" s="17">
        <v>0</v>
      </c>
      <c r="D3" s="17">
        <v>0</v>
      </c>
      <c r="E3" s="17">
        <v>0.5</v>
      </c>
      <c r="F3" s="17">
        <v>0.875</v>
      </c>
      <c r="G3" s="17">
        <v>0</v>
      </c>
      <c r="H3" s="17">
        <v>0</v>
      </c>
      <c r="I3" s="17">
        <v>0</v>
      </c>
      <c r="J3" s="17">
        <v>0</v>
      </c>
      <c r="K3" s="17">
        <v>1</v>
      </c>
      <c r="L3" s="17">
        <v>1</v>
      </c>
      <c r="M3" s="17">
        <v>0</v>
      </c>
      <c r="N3" s="17">
        <v>0</v>
      </c>
      <c r="O3" s="17">
        <v>0</v>
      </c>
      <c r="P3" s="17">
        <v>0</v>
      </c>
      <c r="Q3" s="17">
        <v>1</v>
      </c>
      <c r="R3" s="17">
        <v>1</v>
      </c>
      <c r="S3" s="17">
        <v>1</v>
      </c>
      <c r="T3" s="17">
        <v>1</v>
      </c>
      <c r="U3" s="17">
        <v>1</v>
      </c>
      <c r="V3" s="17">
        <f>SUM(B3:U3)</f>
        <v>8.375</v>
      </c>
      <c r="W3" s="17">
        <f>V3/8</f>
        <v>1.046875</v>
      </c>
    </row>
    <row r="4" spans="1:23">
      <c r="A4" s="7">
        <v>96551011</v>
      </c>
      <c r="B4" s="17">
        <v>0</v>
      </c>
      <c r="C4" s="17">
        <v>1</v>
      </c>
      <c r="D4" s="17">
        <v>0</v>
      </c>
      <c r="E4" s="17">
        <v>0</v>
      </c>
      <c r="F4" s="17">
        <v>0</v>
      </c>
      <c r="G4" s="17">
        <v>0.5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>
        <v>1</v>
      </c>
      <c r="P4" s="17">
        <v>1</v>
      </c>
      <c r="Q4" s="17">
        <v>1</v>
      </c>
      <c r="R4" s="17">
        <v>1</v>
      </c>
      <c r="S4" s="17">
        <v>1</v>
      </c>
      <c r="T4" s="17">
        <v>1</v>
      </c>
      <c r="U4" s="17">
        <v>1</v>
      </c>
      <c r="V4" s="17">
        <f t="shared" ref="V4:V23" si="0">SUM(B4:U4)</f>
        <v>9.5</v>
      </c>
      <c r="W4" s="17">
        <f t="shared" ref="W4:W23" si="1">V4/8</f>
        <v>1.1875</v>
      </c>
    </row>
    <row r="5" spans="1:23">
      <c r="A5" s="8">
        <v>95552001</v>
      </c>
      <c r="B5" s="17">
        <v>1</v>
      </c>
      <c r="C5" s="17">
        <v>0.5</v>
      </c>
      <c r="D5" s="17">
        <v>0</v>
      </c>
      <c r="E5" s="17">
        <v>0.5</v>
      </c>
      <c r="F5" s="17">
        <v>0</v>
      </c>
      <c r="G5" s="17">
        <v>0.5</v>
      </c>
      <c r="H5" s="17">
        <v>0.25</v>
      </c>
      <c r="I5" s="17">
        <v>0.2</v>
      </c>
      <c r="J5" s="17">
        <v>1</v>
      </c>
      <c r="K5" s="17">
        <v>1</v>
      </c>
      <c r="L5" s="17">
        <v>1</v>
      </c>
      <c r="M5" s="17">
        <v>1</v>
      </c>
      <c r="N5" s="17">
        <v>0</v>
      </c>
      <c r="O5" s="17">
        <v>1</v>
      </c>
      <c r="P5" s="17">
        <v>1</v>
      </c>
      <c r="Q5" s="17">
        <v>1</v>
      </c>
      <c r="R5" s="17">
        <v>1</v>
      </c>
      <c r="S5" s="17">
        <v>1</v>
      </c>
      <c r="T5" s="17">
        <v>1</v>
      </c>
      <c r="U5" s="17">
        <v>1</v>
      </c>
      <c r="V5" s="17">
        <f t="shared" si="0"/>
        <v>13.95</v>
      </c>
      <c r="W5" s="17">
        <f t="shared" si="1"/>
        <v>1.7437499999999999</v>
      </c>
    </row>
    <row r="6" spans="1:23">
      <c r="A6" s="7">
        <v>96552008</v>
      </c>
      <c r="B6" s="17">
        <v>0</v>
      </c>
      <c r="C6" s="17">
        <v>0.5</v>
      </c>
      <c r="D6" s="17">
        <v>0</v>
      </c>
      <c r="E6" s="17">
        <v>0.25</v>
      </c>
      <c r="F6" s="17">
        <v>0</v>
      </c>
      <c r="G6" s="17">
        <v>1</v>
      </c>
      <c r="H6" s="17">
        <v>0</v>
      </c>
      <c r="I6" s="17">
        <v>0</v>
      </c>
      <c r="J6" s="17">
        <v>0</v>
      </c>
      <c r="K6" s="17">
        <v>1</v>
      </c>
      <c r="L6" s="17">
        <v>1</v>
      </c>
      <c r="M6" s="17">
        <v>0</v>
      </c>
      <c r="N6" s="17">
        <v>1</v>
      </c>
      <c r="O6" s="17">
        <v>1</v>
      </c>
      <c r="P6" s="17">
        <v>1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f t="shared" si="0"/>
        <v>11.75</v>
      </c>
      <c r="W6" s="17">
        <f t="shared" si="1"/>
        <v>1.46875</v>
      </c>
    </row>
    <row r="7" spans="1:23">
      <c r="A7" s="8">
        <v>96551035</v>
      </c>
      <c r="B7" s="17">
        <v>0</v>
      </c>
      <c r="C7" s="17">
        <v>0</v>
      </c>
      <c r="D7" s="17">
        <v>0</v>
      </c>
      <c r="E7" s="17">
        <v>0.25</v>
      </c>
      <c r="F7" s="17">
        <v>0</v>
      </c>
      <c r="G7" s="17">
        <v>0</v>
      </c>
      <c r="H7" s="17">
        <v>0</v>
      </c>
      <c r="I7" s="17">
        <v>0</v>
      </c>
      <c r="J7" s="17">
        <v>0.5</v>
      </c>
      <c r="K7" s="17">
        <v>1</v>
      </c>
      <c r="L7" s="17">
        <v>1</v>
      </c>
      <c r="M7" s="17">
        <v>1</v>
      </c>
      <c r="N7" s="17">
        <v>0</v>
      </c>
      <c r="O7" s="17">
        <v>0</v>
      </c>
      <c r="P7" s="17">
        <v>0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f t="shared" si="0"/>
        <v>8.75</v>
      </c>
      <c r="W7" s="17">
        <f t="shared" si="1"/>
        <v>1.09375</v>
      </c>
    </row>
    <row r="8" spans="1:23">
      <c r="A8" s="8">
        <v>96551036</v>
      </c>
      <c r="B8" s="17">
        <v>0</v>
      </c>
      <c r="C8" s="17">
        <v>0</v>
      </c>
      <c r="D8" s="17">
        <v>0</v>
      </c>
      <c r="E8" s="17">
        <v>0.25</v>
      </c>
      <c r="F8" s="17">
        <v>0</v>
      </c>
      <c r="G8" s="17">
        <v>1</v>
      </c>
      <c r="H8" s="17">
        <v>0</v>
      </c>
      <c r="I8" s="17">
        <v>0</v>
      </c>
      <c r="J8" s="17">
        <v>0.5</v>
      </c>
      <c r="K8" s="17">
        <v>1</v>
      </c>
      <c r="L8" s="17">
        <v>1</v>
      </c>
      <c r="M8" s="17">
        <v>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f t="shared" si="0"/>
        <v>4.75</v>
      </c>
      <c r="W8" s="17">
        <f t="shared" si="1"/>
        <v>0.59375</v>
      </c>
    </row>
    <row r="9" spans="1:23">
      <c r="A9" s="7">
        <v>96551038</v>
      </c>
      <c r="B9" s="17">
        <v>0</v>
      </c>
      <c r="C9" s="17">
        <v>0.25</v>
      </c>
      <c r="D9" s="17">
        <v>0</v>
      </c>
      <c r="E9" s="17">
        <v>0.25</v>
      </c>
      <c r="F9" s="17">
        <v>0.14299999999999999</v>
      </c>
      <c r="G9" s="17">
        <v>0</v>
      </c>
      <c r="H9" s="17">
        <v>0</v>
      </c>
      <c r="I9" s="17">
        <v>1</v>
      </c>
      <c r="J9" s="17">
        <v>1</v>
      </c>
      <c r="K9" s="17">
        <v>0.2</v>
      </c>
      <c r="L9" s="17">
        <v>1</v>
      </c>
      <c r="M9" s="17">
        <v>1</v>
      </c>
      <c r="N9" s="17">
        <v>1</v>
      </c>
      <c r="O9" s="17">
        <v>0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f t="shared" si="0"/>
        <v>11.843</v>
      </c>
      <c r="W9" s="17">
        <f t="shared" si="1"/>
        <v>1.480375</v>
      </c>
    </row>
    <row r="10" spans="1:23">
      <c r="A10" s="7">
        <v>96551039</v>
      </c>
      <c r="B10" s="17">
        <v>1</v>
      </c>
      <c r="C10" s="17">
        <v>1</v>
      </c>
      <c r="D10" s="17">
        <v>0.14299999999999999</v>
      </c>
      <c r="E10" s="17">
        <v>0.25</v>
      </c>
      <c r="F10" s="17">
        <v>0.375</v>
      </c>
      <c r="G10" s="17">
        <v>0.5</v>
      </c>
      <c r="H10" s="17">
        <v>0</v>
      </c>
      <c r="I10" s="17">
        <v>0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f t="shared" si="0"/>
        <v>15.268000000000001</v>
      </c>
      <c r="W10" s="17">
        <f t="shared" si="1"/>
        <v>1.9085000000000001</v>
      </c>
    </row>
    <row r="11" spans="1:23">
      <c r="A11" s="9">
        <v>95551038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f t="shared" si="0"/>
        <v>0</v>
      </c>
      <c r="W11" s="17">
        <f t="shared" si="1"/>
        <v>0</v>
      </c>
    </row>
    <row r="12" spans="1:23">
      <c r="A12" s="7">
        <v>96551086</v>
      </c>
      <c r="B12" s="17">
        <v>1</v>
      </c>
      <c r="C12" s="17">
        <v>0.5</v>
      </c>
      <c r="D12" s="17">
        <v>0</v>
      </c>
      <c r="E12" s="17">
        <v>0.25</v>
      </c>
      <c r="F12" s="17">
        <v>0.5</v>
      </c>
      <c r="G12" s="17">
        <v>1</v>
      </c>
      <c r="H12" s="17">
        <v>0</v>
      </c>
      <c r="I12" s="17">
        <v>0</v>
      </c>
      <c r="J12" s="17">
        <v>0</v>
      </c>
      <c r="K12" s="17">
        <v>1</v>
      </c>
      <c r="L12" s="17">
        <v>1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f t="shared" si="0"/>
        <v>6.25</v>
      </c>
      <c r="W12" s="17">
        <f t="shared" si="1"/>
        <v>0.78125</v>
      </c>
    </row>
    <row r="13" spans="1:23" ht="15.75" customHeight="1">
      <c r="A13" s="9">
        <v>96551059</v>
      </c>
      <c r="B13" s="17">
        <v>1</v>
      </c>
      <c r="C13" s="17">
        <v>0.25</v>
      </c>
      <c r="D13" s="17">
        <v>0</v>
      </c>
      <c r="E13" s="17">
        <v>0.25</v>
      </c>
      <c r="F13" s="17">
        <v>0.375</v>
      </c>
      <c r="G13" s="17">
        <v>1</v>
      </c>
      <c r="H13" s="17">
        <v>0</v>
      </c>
      <c r="I13" s="17">
        <v>0</v>
      </c>
      <c r="J13" s="17">
        <v>1</v>
      </c>
      <c r="K13" s="17">
        <v>1</v>
      </c>
      <c r="L13" s="17">
        <v>1</v>
      </c>
      <c r="M13" s="17">
        <v>1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f t="shared" si="0"/>
        <v>6.875</v>
      </c>
      <c r="W13" s="17">
        <f t="shared" si="1"/>
        <v>0.859375</v>
      </c>
    </row>
    <row r="14" spans="1:23">
      <c r="A14" s="9">
        <v>96551066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f t="shared" si="0"/>
        <v>0</v>
      </c>
      <c r="W14" s="17">
        <f t="shared" si="1"/>
        <v>0</v>
      </c>
    </row>
    <row r="15" spans="1:23">
      <c r="A15" s="8">
        <v>96551073</v>
      </c>
      <c r="B15" s="17">
        <v>0</v>
      </c>
      <c r="C15" s="17">
        <v>1</v>
      </c>
      <c r="D15" s="17">
        <v>0</v>
      </c>
      <c r="E15" s="17">
        <v>0</v>
      </c>
      <c r="F15" s="17">
        <v>0</v>
      </c>
      <c r="G15" s="17">
        <v>0.5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f t="shared" si="0"/>
        <v>1.5</v>
      </c>
      <c r="W15" s="17">
        <f t="shared" si="1"/>
        <v>0.1875</v>
      </c>
    </row>
    <row r="16" spans="1:23">
      <c r="A16" s="8">
        <v>96551074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1</v>
      </c>
      <c r="H16" s="17">
        <v>1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f t="shared" si="0"/>
        <v>4</v>
      </c>
      <c r="W16" s="17">
        <f t="shared" si="1"/>
        <v>0.5</v>
      </c>
    </row>
    <row r="17" spans="1:23">
      <c r="A17" s="7">
        <v>96552042</v>
      </c>
      <c r="B17" s="17">
        <v>1</v>
      </c>
      <c r="C17" s="17">
        <v>0.16700000000000001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</v>
      </c>
      <c r="O17" s="17">
        <v>0.67</v>
      </c>
      <c r="P17" s="17">
        <v>0.5</v>
      </c>
      <c r="Q17" s="17">
        <v>1</v>
      </c>
      <c r="R17" s="17">
        <v>0</v>
      </c>
      <c r="S17" s="17">
        <v>0</v>
      </c>
      <c r="T17" s="17">
        <v>1</v>
      </c>
      <c r="U17" s="17">
        <v>1</v>
      </c>
      <c r="V17" s="17">
        <f t="shared" si="0"/>
        <v>7.3369999999999997</v>
      </c>
      <c r="W17" s="17">
        <f t="shared" si="1"/>
        <v>0.91712499999999997</v>
      </c>
    </row>
    <row r="18" spans="1:23">
      <c r="A18" s="7">
        <v>96551081</v>
      </c>
      <c r="B18" s="17">
        <v>1</v>
      </c>
      <c r="C18" s="17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0</v>
      </c>
      <c r="K18" s="17">
        <v>1</v>
      </c>
      <c r="L18" s="17">
        <v>1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f t="shared" si="0"/>
        <v>4</v>
      </c>
      <c r="W18" s="17">
        <f t="shared" si="1"/>
        <v>0.5</v>
      </c>
    </row>
    <row r="19" spans="1:23">
      <c r="A19" s="7">
        <v>95551061</v>
      </c>
      <c r="B19" s="17">
        <v>0</v>
      </c>
      <c r="C19" s="17">
        <v>0.5</v>
      </c>
      <c r="D19" s="17">
        <v>0.85699999999999998</v>
      </c>
      <c r="E19" s="17">
        <v>0.25</v>
      </c>
      <c r="F19" s="17">
        <v>0</v>
      </c>
      <c r="G19" s="17">
        <v>0</v>
      </c>
      <c r="H19" s="17">
        <v>0.75</v>
      </c>
      <c r="I19" s="17">
        <v>1</v>
      </c>
      <c r="J19" s="17">
        <v>0.25</v>
      </c>
      <c r="K19" s="17">
        <v>0</v>
      </c>
      <c r="L19" s="17">
        <v>0.67</v>
      </c>
      <c r="M19" s="17">
        <v>1</v>
      </c>
      <c r="N19" s="17">
        <v>0.25</v>
      </c>
      <c r="O19" s="17">
        <v>1</v>
      </c>
      <c r="P19" s="17">
        <v>0.5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f t="shared" si="0"/>
        <v>7.0270000000000001</v>
      </c>
      <c r="W19" s="17">
        <f t="shared" si="1"/>
        <v>0.87837500000000002</v>
      </c>
    </row>
    <row r="20" spans="1:23">
      <c r="A20" s="9">
        <v>96551082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f t="shared" si="0"/>
        <v>0</v>
      </c>
      <c r="W20" s="17">
        <f t="shared" si="1"/>
        <v>0</v>
      </c>
    </row>
    <row r="21" spans="1:23">
      <c r="A21" s="8">
        <v>96551083</v>
      </c>
      <c r="B21" s="17">
        <v>1</v>
      </c>
      <c r="C21" s="17">
        <v>1</v>
      </c>
      <c r="D21" s="17">
        <v>0</v>
      </c>
      <c r="E21" s="17">
        <v>1</v>
      </c>
      <c r="F21" s="17">
        <v>0</v>
      </c>
      <c r="G21" s="17">
        <v>1</v>
      </c>
      <c r="H21" s="17">
        <v>0</v>
      </c>
      <c r="I21" s="17">
        <v>0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f t="shared" si="0"/>
        <v>16</v>
      </c>
      <c r="W21" s="17">
        <f t="shared" si="1"/>
        <v>2</v>
      </c>
    </row>
    <row r="22" spans="1:23">
      <c r="A22" s="9">
        <v>94551040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f t="shared" si="0"/>
        <v>0</v>
      </c>
      <c r="W22" s="17">
        <f t="shared" si="1"/>
        <v>0</v>
      </c>
    </row>
    <row r="23" spans="1:23">
      <c r="A23" s="8">
        <v>96551084</v>
      </c>
      <c r="B23" s="17">
        <v>1</v>
      </c>
      <c r="C23" s="17">
        <v>0.5</v>
      </c>
      <c r="D23" s="17">
        <v>0</v>
      </c>
      <c r="E23" s="17">
        <v>0.25</v>
      </c>
      <c r="F23" s="17">
        <v>0.375</v>
      </c>
      <c r="G23" s="17">
        <v>1</v>
      </c>
      <c r="H23" s="17">
        <v>0</v>
      </c>
      <c r="I23" s="17">
        <v>0</v>
      </c>
      <c r="J23" s="17">
        <v>0</v>
      </c>
      <c r="K23" s="17">
        <v>1</v>
      </c>
      <c r="L23" s="17">
        <v>1</v>
      </c>
      <c r="M23" s="17">
        <v>0</v>
      </c>
      <c r="N23" s="17">
        <v>1</v>
      </c>
      <c r="O23" s="17">
        <v>0.5</v>
      </c>
      <c r="P23" s="17">
        <v>0.5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f t="shared" si="0"/>
        <v>12.125</v>
      </c>
      <c r="W23" s="17">
        <f t="shared" si="1"/>
        <v>1.515625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 01</vt:lpstr>
      <vt:lpstr>Ext. HWs_G01</vt:lpstr>
      <vt:lpstr>Group 02</vt:lpstr>
      <vt:lpstr>Ext. HWs_G02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2019-01-25T10:42:05Z</dcterms:modified>
</cp:coreProperties>
</file>